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RESENZE 5-2011" sheetId="1" r:id="rId1"/>
  </sheets>
  <definedNames>
    <definedName name="_xlnm.Print_Titles" localSheetId="0">'PRESENZE 5-2011'!$1:$5</definedName>
  </definedNames>
  <calcPr fullCalcOnLoad="1"/>
</workbook>
</file>

<file path=xl/sharedStrings.xml><?xml version="1.0" encoding="utf-8"?>
<sst xmlns="http://schemas.openxmlformats.org/spreadsheetml/2006/main" count="1580" uniqueCount="323">
  <si>
    <t>COGNOME</t>
  </si>
  <si>
    <t>NOME</t>
  </si>
  <si>
    <t xml:space="preserve"> 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</si>
  <si>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</si>
  <si>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</si>
  <si>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</si>
  <si>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</si>
  <si>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</si>
  <si>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</si>
  <si>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</si>
  <si>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</si>
  <si>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</si>
  <si>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</si>
  <si>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</si>
  <si>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</si>
  <si>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</si>
  <si>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</si>
  <si>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</si>
  <si>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</si>
  <si>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</si>
  <si>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</si>
  <si>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</si>
  <si>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</si>
  <si>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</si>
  <si>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</si>
  <si>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</si>
  <si>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</si>
  <si>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</si>
  <si>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</si>
  <si>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</si>
  <si>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</si>
  <si>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</si>
  <si>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</si>
  <si>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</si>
  <si>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</si>
  <si>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</si>
  <si>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</si>
  <si>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</si>
  <si>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</si>
  <si>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</si>
  <si>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</si>
  <si>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</si>
  <si>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</si>
  <si>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</si>
  <si>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</si>
  <si>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</si>
  <si>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</si>
  <si>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</si>
  <si>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</si>
  <si>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</si>
  <si>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</si>
  <si>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</si>
  <si>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</si>
  <si>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</si>
  <si>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</si>
  <si>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</si>
  <si>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</si>
  <si>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</si>
  <si>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</si>
  <si>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</si>
  <si>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</si>
  <si>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</si>
  <si>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</si>
  <si>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</si>
  <si>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</si>
  <si>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</si>
  <si>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</si>
  <si>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</si>
  <si>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</si>
  <si>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</si>
  <si>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</si>
  <si>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</si>
  <si>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</si>
  <si>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</si>
  <si>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</si>
  <si>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</si>
  <si>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</si>
  <si>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</si>
  <si>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</si>
  <si>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</si>
  <si>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</si>
  <si>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</si>
  <si>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</si>
  <si>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</si>
  <si>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</si>
  <si>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</si>
  <si>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</si>
  <si>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</si>
  <si>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</si>
  <si>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</si>
  <si>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</si>
  <si>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</si>
  <si>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</si>
  <si>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</si>
  <si>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</si>
  <si>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</si>
  <si>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</si>
  <si>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</si>
  <si>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</si>
  <si>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</si>
  <si>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</si>
  <si>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</si>
  <si>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</si>
  <si>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</si>
  <si>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</si>
  <si>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</si>
  <si>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</si>
  <si>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</si>
  <si>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</si>
  <si>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</si>
  <si>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</si>
  <si>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</si>
  <si>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</si>
  <si>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</si>
  <si>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</si>
  <si>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</si>
  <si>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</si>
  <si>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</si>
  <si>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</si>
  <si>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</si>
  <si>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</si>
  <si>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</si>
  <si>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</si>
  <si>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</si>
  <si>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</si>
  <si>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</si>
  <si>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</si>
  <si>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</si>
  <si>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</si>
  <si>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</si>
  <si>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</si>
  <si>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</si>
  <si>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MISSURE</t>
  </si>
  <si>
    <t>BERNARDINO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</si>
  <si>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</si>
  <si>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</si>
  <si>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</si>
  <si>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</si>
  <si>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</si>
  <si>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</si>
  <si>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</si>
  <si>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</si>
  <si>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</si>
  <si>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</si>
  <si>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</si>
  <si>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</si>
  <si>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</si>
  <si>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</si>
  <si>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</si>
  <si>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</si>
  <si>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</si>
  <si>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</si>
  <si>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</si>
  <si>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</si>
  <si>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</si>
  <si>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</si>
  <si>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</si>
  <si>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</si>
  <si>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</si>
  <si>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</si>
  <si>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</si>
  <si>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</si>
  <si>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</si>
  <si>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</si>
  <si>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SCARPATO</t>
  </si>
  <si>
    <t>SCHISANO</t>
  </si>
  <si>
    <t>CONCETTA</t>
  </si>
  <si>
    <t>SEPE</t>
  </si>
  <si>
    <t>ENRICO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</si>
  <si>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</si>
  <si>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</si>
  <si>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</si>
  <si>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</si>
  <si>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</si>
  <si>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</si>
  <si>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</si>
  <si>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</si>
  <si>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</si>
  <si>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</si>
  <si>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</si>
  <si>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</si>
  <si>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</si>
  <si>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</si>
  <si>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</si>
  <si>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</si>
  <si>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</si>
  <si>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ANAGRAFE</t>
  </si>
  <si>
    <t>BIBLIOTECA</t>
  </si>
  <si>
    <t>ASILO NIDO</t>
  </si>
  <si>
    <t>PIANO SOCIALE DI ZONA</t>
  </si>
  <si>
    <t>TRIBUTI</t>
  </si>
  <si>
    <t>N.D.</t>
  </si>
  <si>
    <t>N.</t>
  </si>
  <si>
    <t>Ferie</t>
  </si>
  <si>
    <t>ANDREA</t>
  </si>
  <si>
    <t>DIR</t>
  </si>
  <si>
    <t>CONTROLLO DI GESTIONE</t>
  </si>
  <si>
    <t xml:space="preserve">CLEMENTI </t>
  </si>
  <si>
    <t xml:space="preserve"> PERSONALE - NUCLEO DI VALUTAZIONE</t>
  </si>
  <si>
    <t>TOTALE DIREZIONE</t>
  </si>
  <si>
    <t>SEGRETARIO GENERALE</t>
  </si>
  <si>
    <t xml:space="preserve"> CERIMONIALE - DIFENSORE CIVICO - C.C. - G.M. </t>
  </si>
  <si>
    <t xml:space="preserve">LAUDONIA </t>
  </si>
  <si>
    <t xml:space="preserve">SEGRETERIA  SINDACO </t>
  </si>
  <si>
    <t>SEGRETERIA  SEGRETERIO - CONTRATTI</t>
  </si>
  <si>
    <t>TOTALE SEGRETERIA</t>
  </si>
  <si>
    <t>SARNO</t>
  </si>
  <si>
    <t>DONATO</t>
  </si>
  <si>
    <t xml:space="preserve"> ELETTORALE</t>
  </si>
  <si>
    <t>STATO CIVILE - MATRIMONI</t>
  </si>
  <si>
    <t>CONTENZIOSO - ATTIVITA' PRODUTTIVE - ARTIGIANATO - AGRICOLTURA</t>
  </si>
  <si>
    <t>AFFARI GENERALI - PROTOCOLLO E CENTRALINO</t>
  </si>
  <si>
    <t>AFFARI GENERALI - UFFICIO NOTIFICHE</t>
  </si>
  <si>
    <t>USCIERATO</t>
  </si>
  <si>
    <t xml:space="preserve"> RAGIONERIA</t>
  </si>
  <si>
    <t xml:space="preserve"> ECONOMATO E PROVVEDITORATO - GESTIONE ECONOMICA</t>
  </si>
  <si>
    <t xml:space="preserve"> PATRIMONIO</t>
  </si>
  <si>
    <t>BIFANI</t>
  </si>
  <si>
    <t>GIULIO</t>
  </si>
  <si>
    <t>d1</t>
  </si>
  <si>
    <t>TOTALE 1° DIPARTIMENTO</t>
  </si>
  <si>
    <t>GIAMMARINO</t>
  </si>
  <si>
    <t>PUBBLICA ISTRUZIONE E SITO WEB</t>
  </si>
  <si>
    <t xml:space="preserve">CAFIERO </t>
  </si>
  <si>
    <t xml:space="preserve">ASCIONE </t>
  </si>
  <si>
    <t>POLITICHE SOCIALI E GIOVANILI: INFORMAGIOVANI SPORTELLO DONNA</t>
  </si>
  <si>
    <t>UFFICIO TURISMO SPORT E SPETTACOLO</t>
  </si>
  <si>
    <t>U.R.P. - UFFICIO STAMPA</t>
  </si>
  <si>
    <t>TOTALE 2° DIPARTIMENTO</t>
  </si>
  <si>
    <t>MARCIA</t>
  </si>
  <si>
    <t>COMANDO POLIZIA MUNICIPALE</t>
  </si>
  <si>
    <t>F. SAVERIO</t>
  </si>
  <si>
    <t>COMANDO POLIZIA MUNICIPALE - AMMINISTRATIVI -</t>
  </si>
  <si>
    <t>COMANDO POLIZIA MUNICIPALE - AUSILIARI -</t>
  </si>
  <si>
    <t>COMANDO POLIZIA MUNICIPALE - PROTEZIONE CIVILE -</t>
  </si>
  <si>
    <t>COMANDO POLIZIA MUNICIPALE - PARCHEGGIATORI -</t>
  </si>
  <si>
    <t>COMANDO POLIZIA MUNICIPALE - SEGNALETICA -</t>
  </si>
  <si>
    <t>TOTALE 3° DIPARTIMENTO</t>
  </si>
  <si>
    <t>IMPERATO</t>
  </si>
  <si>
    <t>GUIDO</t>
  </si>
  <si>
    <t xml:space="preserve"> PIANIFICAZIONE URBANISTICA PROGETTAZIONE E DIREZIONE OO.PP.</t>
  </si>
  <si>
    <t>VERDE PUBBLICO E PUBBLICA ILLUMINAZIONE</t>
  </si>
  <si>
    <t>ECOLOGIA/AMBIENTE - SERVIZI CIMITERIALI</t>
  </si>
  <si>
    <t>MANUTENZIONE: STRADE - PATRIMONIO - EDIFICI SCOLASTICI - GARE</t>
  </si>
  <si>
    <t>TOTALE 4° DIPARTIMENTO</t>
  </si>
  <si>
    <t>CANNAVALE</t>
  </si>
  <si>
    <t>F.sco SAVERIO</t>
  </si>
  <si>
    <t xml:space="preserve"> EDILIZIA PRIVATA - ANTIABUSIVISMO - PREVENZIONE E SICUREZZA 626/94</t>
  </si>
  <si>
    <t xml:space="preserve"> CONDONO EDILIZIO - RISCHIO AMBIENTE/IDROGEOLOGICO</t>
  </si>
  <si>
    <t xml:space="preserve">UFFICIO DEMANIO </t>
  </si>
  <si>
    <t>TOTALE 5°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</si>
  <si>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</si>
  <si>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</si>
  <si>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</si>
  <si>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N. Dipendenti</t>
  </si>
  <si>
    <t>N. Ordine</t>
  </si>
  <si>
    <t>L.104 + L. 816</t>
  </si>
  <si>
    <t xml:space="preserve">TOTALE </t>
  </si>
  <si>
    <t>I DIPARTIMENTO</t>
  </si>
  <si>
    <t>II DIPARTIMENTO</t>
  </si>
  <si>
    <t>III DIPARTIMENTO</t>
  </si>
  <si>
    <t>IV DIPARTIMENTO</t>
  </si>
  <si>
    <t>V DIPARTIMENTO</t>
  </si>
  <si>
    <t>TOTALE ENTE</t>
  </si>
  <si>
    <t>LEGENDA</t>
  </si>
  <si>
    <t>DIRETTORE GENERALE</t>
  </si>
  <si>
    <t>CED -  SISTEMI INNOVATIVI</t>
  </si>
  <si>
    <t>CENTRO</t>
  </si>
  <si>
    <t>OSCAR</t>
  </si>
  <si>
    <t>COLONNA</t>
  </si>
  <si>
    <t>SEGRETERIA GENERALE</t>
  </si>
  <si>
    <t>DIRIGENTE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</si>
  <si>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</si>
  <si>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</si>
  <si>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</si>
  <si>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</si>
  <si>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</si>
  <si>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</si>
  <si>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</si>
  <si>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</si>
  <si>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</si>
  <si>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</si>
  <si>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</si>
  <si>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</si>
  <si>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</si>
  <si>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</si>
  <si>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</si>
  <si>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</si>
  <si>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</si>
  <si>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</si>
  <si>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ASPETTATIVA</t>
  </si>
  <si>
    <t>BANCA ORE</t>
  </si>
  <si>
    <t>RIPOSI FATTI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</si>
  <si>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</si>
  <si>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</si>
  <si>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</si>
  <si>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</si>
  <si>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</si>
  <si>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</si>
  <si>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</si>
  <si>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</si>
  <si>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</si>
  <si>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</si>
  <si>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</si>
  <si>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</si>
  <si>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</si>
  <si>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</si>
  <si>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</si>
  <si>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</si>
  <si>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</si>
  <si>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</si>
  <si>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</si>
  <si>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</si>
  <si>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</si>
  <si>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</si>
  <si>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</si>
  <si>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INDICE PRESENZE / ASSENZE / 2011</t>
  </si>
  <si>
    <t>d6</t>
  </si>
  <si>
    <t>A3</t>
  </si>
  <si>
    <t>b2</t>
  </si>
  <si>
    <t>P.O.</t>
  </si>
  <si>
    <t>UFF.DI STAFF  - SEGRETERIA GENERALE</t>
  </si>
  <si>
    <t>MAGGIO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</si>
</sst>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3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2"/>
      <name val="re stra"/>
      <family val="0"/>
    </font>
    <font>
      <sz val="12"/>
      <color indexed="10"/>
      <name val="Arial MT"/>
      <family val="0"/>
    </font>
    <font>
      <b/>
      <sz val="11"/>
      <name val="Arial"/>
      <family val="0"/>
    </font>
    <font>
      <b/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 Black"/>
      <family val="2"/>
    </font>
    <font>
      <b/>
      <sz val="16"/>
      <name val="Arial"/>
      <family val="2"/>
    </font>
    <font>
      <b/>
      <i/>
      <sz val="12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justify"/>
    </xf>
    <xf numFmtId="1" fontId="4" fillId="0" borderId="0" xfId="0" applyNumberFormat="1" applyFont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" fontId="9" fillId="0" borderId="0" xfId="15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21" fillId="0" borderId="1" xfId="0" applyFont="1" applyBorder="1" applyAlignment="1" applyProtection="1">
      <alignment/>
      <protection/>
    </xf>
    <xf numFmtId="1" fontId="19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15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1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2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 textRotation="90"/>
      <protection/>
    </xf>
    <xf numFmtId="0" fontId="9" fillId="0" borderId="0" xfId="0" applyFont="1" applyBorder="1" applyAlignment="1" applyProtection="1">
      <alignment horizontal="center" vertical="center" textRotation="90"/>
      <protection/>
    </xf>
    <xf numFmtId="3" fontId="30" fillId="0" borderId="5" xfId="0" applyNumberFormat="1" applyFont="1" applyBorder="1" applyAlignment="1" applyProtection="1">
      <alignment horizontal="center" vertical="center" textRotation="90"/>
      <protection/>
    </xf>
    <xf numFmtId="3" fontId="9" fillId="0" borderId="5" xfId="0" applyNumberFormat="1" applyFont="1" applyBorder="1" applyAlignment="1" applyProtection="1">
      <alignment horizontal="center" vertical="center" textRotation="90"/>
      <protection/>
    </xf>
    <xf numFmtId="3" fontId="31" fillId="0" borderId="5" xfId="0" applyNumberFormat="1" applyFont="1" applyBorder="1" applyAlignment="1" applyProtection="1">
      <alignment horizontal="center" vertical="center" textRotation="90"/>
      <protection/>
    </xf>
    <xf numFmtId="1" fontId="3" fillId="0" borderId="5" xfId="0" applyNumberFormat="1" applyFont="1" applyBorder="1" applyAlignment="1">
      <alignment horizontal="center" vertical="center" textRotation="90"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32" fillId="2" borderId="5" xfId="0" applyNumberFormat="1" applyFont="1" applyFill="1" applyBorder="1" applyAlignment="1">
      <alignment horizontal="center" vertical="center" textRotation="90"/>
    </xf>
    <xf numFmtId="3" fontId="33" fillId="2" borderId="5" xfId="0" applyNumberFormat="1" applyFont="1" applyFill="1" applyBorder="1" applyAlignment="1">
      <alignment horizontal="center" vertical="center" textRotation="90"/>
    </xf>
    <xf numFmtId="3" fontId="3" fillId="2" borderId="5" xfId="0" applyNumberFormat="1" applyFont="1" applyFill="1" applyBorder="1" applyAlignment="1">
      <alignment horizontal="center" vertical="center" textRotation="90"/>
    </xf>
    <xf numFmtId="10" fontId="3" fillId="2" borderId="5" xfId="18" applyNumberFormat="1" applyFont="1" applyFill="1" applyBorder="1" applyAlignment="1">
      <alignment horizontal="center" vertical="center" textRotation="90"/>
    </xf>
    <xf numFmtId="2" fontId="3" fillId="2" borderId="5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textRotation="90"/>
    </xf>
    <xf numFmtId="3" fontId="19" fillId="0" borderId="0" xfId="0" applyNumberFormat="1" applyFont="1" applyBorder="1" applyAlignment="1">
      <alignment horizontal="center"/>
    </xf>
    <xf numFmtId="10" fontId="19" fillId="0" borderId="0" xfId="18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textRotation="90" shrinkToFit="1" readingOrder="2"/>
    </xf>
    <xf numFmtId="0" fontId="9" fillId="0" borderId="5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30" fillId="0" borderId="5" xfId="0" applyNumberFormat="1" applyFont="1" applyBorder="1" applyAlignment="1" applyProtection="1">
      <alignment horizontal="center" vertical="center" textRotation="90" wrapText="1"/>
      <protection/>
    </xf>
    <xf numFmtId="3" fontId="9" fillId="0" borderId="5" xfId="0" applyNumberFormat="1" applyFont="1" applyBorder="1" applyAlignment="1" applyProtection="1">
      <alignment horizontal="center" vertical="center" textRotation="90" wrapText="1"/>
      <protection/>
    </xf>
    <xf numFmtId="3" fontId="31" fillId="0" borderId="5" xfId="0" applyNumberFormat="1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21" fillId="0" borderId="1" xfId="0" applyFont="1" applyFill="1" applyBorder="1" applyAlignment="1" applyProtection="1">
      <alignment/>
      <protection/>
    </xf>
    <xf numFmtId="0" fontId="21" fillId="0" borderId="4" xfId="0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9" fillId="0" borderId="1" xfId="0" applyFont="1" applyBorder="1" applyAlignment="1" applyProtection="1">
      <alignment horizontal="center" textRotation="90" wrapText="1"/>
      <protection/>
    </xf>
    <xf numFmtId="3" fontId="9" fillId="0" borderId="2" xfId="0" applyNumberFormat="1" applyFont="1" applyBorder="1" applyAlignment="1" applyProtection="1">
      <alignment horizontal="center" textRotation="90" wrapText="1"/>
      <protection/>
    </xf>
    <xf numFmtId="1" fontId="3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applyProtection="1">
      <alignment horizontal="center" textRotation="90" wrapText="1"/>
      <protection/>
    </xf>
    <xf numFmtId="0" fontId="3" fillId="0" borderId="0" xfId="0" applyFont="1" applyAlignment="1">
      <alignment horizontal="center" textRotation="90" wrapText="1"/>
    </xf>
    <xf numFmtId="0" fontId="2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90" wrapText="1" shrinkToFit="1" readingOrder="2"/>
    </xf>
    <xf numFmtId="0" fontId="0" fillId="0" borderId="10" xfId="0" applyFont="1" applyBorder="1" applyAlignment="1">
      <alignment horizontal="center" vertical="center" textRotation="90" wrapText="1" shrinkToFit="1" readingOrder="2"/>
    </xf>
    <xf numFmtId="0" fontId="0" fillId="0" borderId="11" xfId="0" applyFont="1" applyBorder="1" applyAlignment="1">
      <alignment horizontal="center" vertical="center" textRotation="90" wrapText="1" shrinkToFit="1" readingOrder="2"/>
    </xf>
    <xf numFmtId="0" fontId="0" fillId="0" borderId="9" xfId="0" applyFont="1" applyBorder="1" applyAlignment="1">
      <alignment horizontal="center" vertical="center" textRotation="90" wrapText="1" readingOrder="2"/>
    </xf>
    <xf numFmtId="0" fontId="0" fillId="0" borderId="10" xfId="0" applyFont="1" applyBorder="1" applyAlignment="1">
      <alignment horizontal="center" vertical="center" textRotation="90" wrapText="1" readingOrder="2"/>
    </xf>
    <xf numFmtId="0" fontId="0" fillId="0" borderId="11" xfId="0" applyFont="1" applyBorder="1" applyAlignment="1">
      <alignment horizontal="center" vertical="center" textRotation="90" wrapText="1" readingOrder="2"/>
    </xf>
    <xf numFmtId="0" fontId="3" fillId="0" borderId="6" xfId="0" applyFont="1" applyBorder="1" applyAlignment="1">
      <alignment horizontal="center" vertical="center" textRotation="91"/>
    </xf>
    <xf numFmtId="0" fontId="3" fillId="0" borderId="8" xfId="0" applyFont="1" applyBorder="1" applyAlignment="1">
      <alignment horizontal="center" vertical="center" textRotation="91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6" xfId="0" applyFont="1" applyBorder="1" applyAlignment="1" applyProtection="1">
      <alignment horizontal="center" vertical="center"/>
      <protection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5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24"/>
      <c r="C2" s="228" t="s">
        <v>316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30"/>
    </row>
    <row r="3" spans="1:25" s="25" customFormat="1" ht="24.75" customHeight="1" thickBot="1">
      <c r="A3" s="26"/>
      <c r="B3" s="125"/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3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36"/>
      <c r="V4" s="136"/>
      <c r="W4" s="136"/>
      <c r="X4" s="137"/>
      <c r="Y4" s="136"/>
    </row>
    <row r="5" spans="1:25" s="34" customFormat="1" ht="24.75" customHeight="1" thickBot="1">
      <c r="A5" s="35"/>
      <c r="B5" s="126"/>
      <c r="C5" s="234" t="s">
        <v>322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6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36"/>
      <c r="V6" s="136"/>
      <c r="W6" s="136"/>
      <c r="X6" s="137"/>
      <c r="Y6" s="136"/>
    </row>
    <row r="7" spans="2:25" ht="30" customHeight="1" thickBot="1">
      <c r="B7" s="127"/>
      <c r="C7" s="237" t="s">
        <v>321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9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36"/>
      <c r="V8" s="136"/>
      <c r="W8" s="136"/>
      <c r="X8" s="137"/>
      <c r="Y8" s="136"/>
    </row>
    <row r="9" spans="1:25" s="200" customFormat="1" ht="142.5">
      <c r="A9" s="194" t="s">
        <v>254</v>
      </c>
      <c r="B9" s="195" t="s">
        <v>255</v>
      </c>
      <c r="C9" s="195" t="s">
        <v>0</v>
      </c>
      <c r="D9" s="195" t="s">
        <v>1</v>
      </c>
      <c r="E9" s="195" t="s">
        <v>280</v>
      </c>
      <c r="F9" s="195" t="s">
        <v>281</v>
      </c>
      <c r="G9" s="195" t="s">
        <v>282</v>
      </c>
      <c r="H9" s="195" t="s">
        <v>283</v>
      </c>
      <c r="I9" s="195" t="s">
        <v>284</v>
      </c>
      <c r="J9" s="195" t="s">
        <v>285</v>
      </c>
      <c r="K9" s="193" t="s">
        <v>286</v>
      </c>
      <c r="L9" s="196" t="s">
        <v>287</v>
      </c>
      <c r="M9" s="197" t="s">
        <v>288</v>
      </c>
      <c r="N9" s="198" t="s">
        <v>289</v>
      </c>
      <c r="O9" s="198" t="s">
        <v>256</v>
      </c>
      <c r="P9" s="198" t="s">
        <v>290</v>
      </c>
      <c r="Q9" s="198" t="s">
        <v>291</v>
      </c>
      <c r="R9" s="198" t="s">
        <v>292</v>
      </c>
      <c r="S9" s="198"/>
      <c r="T9" s="198"/>
      <c r="U9" s="199" t="s">
        <v>285</v>
      </c>
      <c r="V9" s="194" t="s">
        <v>293</v>
      </c>
      <c r="W9" s="194" t="s">
        <v>294</v>
      </c>
      <c r="X9" s="194" t="s">
        <v>295</v>
      </c>
      <c r="Y9" s="194" t="s">
        <v>296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32"/>
      <c r="C11" s="205" t="s">
        <v>265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7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48" customFormat="1" ht="84">
      <c r="A13" s="138" t="s">
        <v>191</v>
      </c>
      <c r="B13" s="139" t="s">
        <v>192</v>
      </c>
      <c r="C13" s="139" t="s">
        <v>0</v>
      </c>
      <c r="D13" s="139" t="s">
        <v>1</v>
      </c>
      <c r="E13" s="140" t="s">
        <v>297</v>
      </c>
      <c r="F13" s="140" t="s">
        <v>298</v>
      </c>
      <c r="G13" s="140" t="s">
        <v>299</v>
      </c>
      <c r="H13" s="140" t="s">
        <v>300</v>
      </c>
      <c r="I13" s="140" t="s">
        <v>301</v>
      </c>
      <c r="J13" s="141" t="s">
        <v>302</v>
      </c>
      <c r="K13" s="142" t="s">
        <v>303</v>
      </c>
      <c r="L13" s="143" t="s">
        <v>193</v>
      </c>
      <c r="M13" s="144" t="s">
        <v>304</v>
      </c>
      <c r="N13" s="145" t="s">
        <v>305</v>
      </c>
      <c r="O13" s="145" t="s">
        <v>256</v>
      </c>
      <c r="P13" s="145" t="s">
        <v>306</v>
      </c>
      <c r="Q13" s="145" t="s">
        <v>307</v>
      </c>
      <c r="R13" s="145" t="s">
        <v>308</v>
      </c>
      <c r="S13" s="145"/>
      <c r="T13" s="146"/>
      <c r="U13" s="147"/>
      <c r="V13" s="147"/>
      <c r="W13" s="147"/>
      <c r="X13" s="147"/>
      <c r="Y13" s="147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279</v>
      </c>
      <c r="D15" s="14" t="s">
        <v>92</v>
      </c>
      <c r="E15" s="13">
        <v>9987</v>
      </c>
      <c r="F15" s="15" t="s">
        <v>195</v>
      </c>
      <c r="G15" s="15">
        <v>31</v>
      </c>
      <c r="H15" s="15">
        <v>9</v>
      </c>
      <c r="I15" s="15">
        <v>0</v>
      </c>
      <c r="J15" s="15">
        <f>(G15-H15-I15)</f>
        <v>22</v>
      </c>
      <c r="K15" s="47">
        <v>22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18" t="s">
        <v>196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149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191</v>
      </c>
      <c r="B19" s="15" t="s">
        <v>192</v>
      </c>
      <c r="C19" s="139" t="s">
        <v>0</v>
      </c>
      <c r="D19" s="139" t="s">
        <v>1</v>
      </c>
      <c r="E19" s="140" t="s">
        <v>297</v>
      </c>
      <c r="F19" s="140" t="s">
        <v>298</v>
      </c>
      <c r="G19" s="140" t="s">
        <v>299</v>
      </c>
      <c r="H19" s="140" t="s">
        <v>300</v>
      </c>
      <c r="I19" s="140" t="s">
        <v>301</v>
      </c>
      <c r="J19" s="141" t="s">
        <v>302</v>
      </c>
      <c r="K19" s="142" t="s">
        <v>303</v>
      </c>
      <c r="L19" s="143" t="s">
        <v>193</v>
      </c>
      <c r="M19" s="144" t="s">
        <v>304</v>
      </c>
      <c r="N19" s="145" t="s">
        <v>305</v>
      </c>
      <c r="O19" s="145" t="s">
        <v>256</v>
      </c>
      <c r="P19" s="145" t="s">
        <v>306</v>
      </c>
      <c r="Q19" s="145" t="s">
        <v>307</v>
      </c>
      <c r="R19" s="145" t="s">
        <v>308</v>
      </c>
      <c r="S19" s="145"/>
      <c r="T19" s="146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197</v>
      </c>
      <c r="D21" s="14" t="s">
        <v>7</v>
      </c>
      <c r="E21" s="13">
        <v>225</v>
      </c>
      <c r="F21" s="15" t="s">
        <v>27</v>
      </c>
      <c r="G21" s="15">
        <v>31</v>
      </c>
      <c r="H21" s="15">
        <v>9</v>
      </c>
      <c r="I21" s="15">
        <v>0</v>
      </c>
      <c r="J21" s="15">
        <f>(G21-H21-I21)</f>
        <v>22</v>
      </c>
      <c r="K21" s="47">
        <v>20</v>
      </c>
      <c r="L21" s="48">
        <v>1</v>
      </c>
      <c r="M21" s="49">
        <v>0</v>
      </c>
      <c r="N21" s="50">
        <v>1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18" t="s">
        <v>198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1"/>
      <c r="T23" s="149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191</v>
      </c>
      <c r="B25" s="15" t="s">
        <v>192</v>
      </c>
      <c r="C25" s="139" t="s">
        <v>0</v>
      </c>
      <c r="D25" s="139" t="s">
        <v>1</v>
      </c>
      <c r="E25" s="140" t="s">
        <v>297</v>
      </c>
      <c r="F25" s="140" t="s">
        <v>298</v>
      </c>
      <c r="G25" s="140" t="s">
        <v>299</v>
      </c>
      <c r="H25" s="140" t="s">
        <v>300</v>
      </c>
      <c r="I25" s="140" t="s">
        <v>301</v>
      </c>
      <c r="J25" s="141" t="s">
        <v>302</v>
      </c>
      <c r="K25" s="142" t="s">
        <v>303</v>
      </c>
      <c r="L25" s="143" t="s">
        <v>193</v>
      </c>
      <c r="M25" s="144" t="s">
        <v>304</v>
      </c>
      <c r="N25" s="145" t="s">
        <v>305</v>
      </c>
      <c r="O25" s="145" t="s">
        <v>256</v>
      </c>
      <c r="P25" s="145" t="s">
        <v>306</v>
      </c>
      <c r="Q25" s="145" t="s">
        <v>307</v>
      </c>
      <c r="R25" s="145" t="s">
        <v>308</v>
      </c>
      <c r="S25" s="145"/>
      <c r="T25" s="146"/>
    </row>
    <row r="26" spans="2:18" ht="15">
      <c r="B26" s="8"/>
      <c r="C26" s="202" t="s">
        <v>320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90</v>
      </c>
      <c r="D27" s="14" t="s">
        <v>70</v>
      </c>
      <c r="E27" s="13">
        <v>98</v>
      </c>
      <c r="F27" s="15" t="s">
        <v>317</v>
      </c>
      <c r="G27" s="15">
        <v>31</v>
      </c>
      <c r="H27" s="15">
        <v>9</v>
      </c>
      <c r="I27" s="15">
        <v>0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191</v>
      </c>
      <c r="B29" s="15" t="s">
        <v>192</v>
      </c>
      <c r="C29" s="139" t="s">
        <v>0</v>
      </c>
      <c r="D29" s="139" t="s">
        <v>1</v>
      </c>
      <c r="E29" s="140" t="s">
        <v>297</v>
      </c>
      <c r="F29" s="140" t="s">
        <v>298</v>
      </c>
      <c r="G29" s="140" t="s">
        <v>299</v>
      </c>
      <c r="H29" s="140" t="s">
        <v>300</v>
      </c>
      <c r="I29" s="140" t="s">
        <v>301</v>
      </c>
      <c r="J29" s="141" t="s">
        <v>302</v>
      </c>
      <c r="K29" s="142" t="s">
        <v>303</v>
      </c>
      <c r="L29" s="143" t="s">
        <v>193</v>
      </c>
      <c r="M29" s="144" t="s">
        <v>304</v>
      </c>
      <c r="N29" s="145" t="s">
        <v>305</v>
      </c>
      <c r="O29" s="145" t="s">
        <v>256</v>
      </c>
      <c r="P29" s="145" t="s">
        <v>306</v>
      </c>
      <c r="Q29" s="145" t="s">
        <v>307</v>
      </c>
      <c r="R29" s="145" t="s">
        <v>308</v>
      </c>
      <c r="S29" s="145"/>
      <c r="T29" s="146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103</v>
      </c>
      <c r="D31" s="14" t="s">
        <v>14</v>
      </c>
      <c r="E31" s="13">
        <v>212</v>
      </c>
      <c r="F31" s="15" t="s">
        <v>85</v>
      </c>
      <c r="G31" s="15">
        <v>31</v>
      </c>
      <c r="H31" s="15">
        <v>9</v>
      </c>
      <c r="I31" s="15">
        <v>0</v>
      </c>
      <c r="J31" s="15">
        <f>(G31-H31-I31)</f>
        <v>22</v>
      </c>
      <c r="K31" s="47">
        <v>21</v>
      </c>
      <c r="L31" s="48">
        <v>1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119</v>
      </c>
      <c r="D32" s="14" t="s">
        <v>120</v>
      </c>
      <c r="E32" s="13">
        <v>517</v>
      </c>
      <c r="F32" s="15" t="s">
        <v>5</v>
      </c>
      <c r="G32" s="15">
        <v>31</v>
      </c>
      <c r="H32" s="15">
        <v>9</v>
      </c>
      <c r="I32" s="15">
        <v>0</v>
      </c>
      <c r="J32" s="15">
        <f>(G32-H32-I32)</f>
        <v>22</v>
      </c>
      <c r="K32" s="47">
        <v>22</v>
      </c>
      <c r="L32" s="48">
        <v>0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116</v>
      </c>
      <c r="D33" s="14" t="s">
        <v>83</v>
      </c>
      <c r="E33" s="13">
        <v>113</v>
      </c>
      <c r="F33" s="15" t="s">
        <v>50</v>
      </c>
      <c r="G33" s="15">
        <v>31</v>
      </c>
      <c r="H33" s="15">
        <v>9</v>
      </c>
      <c r="I33" s="15">
        <v>0</v>
      </c>
      <c r="J33" s="15">
        <f>(G33-H33-I33)</f>
        <v>22</v>
      </c>
      <c r="K33" s="47">
        <v>21</v>
      </c>
      <c r="L33" s="48">
        <v>1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130</v>
      </c>
      <c r="D34" s="14" t="s">
        <v>131</v>
      </c>
      <c r="E34" s="13">
        <v>94</v>
      </c>
      <c r="F34" s="15" t="s">
        <v>139</v>
      </c>
      <c r="G34" s="15">
        <v>31</v>
      </c>
      <c r="H34" s="15">
        <v>9</v>
      </c>
      <c r="I34" s="15">
        <v>0</v>
      </c>
      <c r="J34" s="15">
        <f>(G34-H34-I34)</f>
        <v>22</v>
      </c>
      <c r="K34" s="47">
        <v>17</v>
      </c>
      <c r="L34" s="48">
        <v>1</v>
      </c>
      <c r="M34" s="49">
        <v>4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172</v>
      </c>
      <c r="D35" s="14" t="s">
        <v>34</v>
      </c>
      <c r="E35" s="13">
        <v>120</v>
      </c>
      <c r="F35" s="15" t="s">
        <v>10</v>
      </c>
      <c r="G35" s="15">
        <v>31</v>
      </c>
      <c r="H35" s="15">
        <v>9</v>
      </c>
      <c r="I35" s="15">
        <v>0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18" t="s">
        <v>266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  <c r="T37" s="149"/>
      <c r="U37" s="210" t="s">
        <v>285</v>
      </c>
      <c r="V37" s="210" t="s">
        <v>293</v>
      </c>
      <c r="W37" s="210" t="s">
        <v>294</v>
      </c>
      <c r="X37" s="213" t="s">
        <v>295</v>
      </c>
      <c r="Y37" s="210" t="s">
        <v>296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11"/>
      <c r="V38" s="211"/>
      <c r="W38" s="211"/>
      <c r="X38" s="214"/>
      <c r="Y38" s="211"/>
    </row>
    <row r="39" spans="1:25" ht="84">
      <c r="A39" s="50" t="s">
        <v>191</v>
      </c>
      <c r="B39" s="15" t="s">
        <v>192</v>
      </c>
      <c r="C39" s="139" t="s">
        <v>0</v>
      </c>
      <c r="D39" s="139" t="s">
        <v>1</v>
      </c>
      <c r="E39" s="140" t="s">
        <v>297</v>
      </c>
      <c r="F39" s="140" t="s">
        <v>298</v>
      </c>
      <c r="G39" s="140" t="s">
        <v>299</v>
      </c>
      <c r="H39" s="140" t="s">
        <v>300</v>
      </c>
      <c r="I39" s="140" t="s">
        <v>301</v>
      </c>
      <c r="J39" s="141" t="s">
        <v>302</v>
      </c>
      <c r="K39" s="142" t="s">
        <v>303</v>
      </c>
      <c r="L39" s="143" t="s">
        <v>193</v>
      </c>
      <c r="M39" s="144" t="s">
        <v>304</v>
      </c>
      <c r="N39" s="145" t="s">
        <v>305</v>
      </c>
      <c r="O39" s="145" t="s">
        <v>256</v>
      </c>
      <c r="P39" s="145" t="s">
        <v>306</v>
      </c>
      <c r="Q39" s="145" t="s">
        <v>307</v>
      </c>
      <c r="R39" s="145" t="s">
        <v>308</v>
      </c>
      <c r="S39" s="145"/>
      <c r="T39" s="146"/>
      <c r="U39" s="211"/>
      <c r="V39" s="211"/>
      <c r="W39" s="211"/>
      <c r="X39" s="214"/>
      <c r="Y39" s="211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11"/>
      <c r="V40" s="211"/>
      <c r="W40" s="211"/>
      <c r="X40" s="214"/>
      <c r="Y40" s="211"/>
    </row>
    <row r="41" spans="1:25" ht="15">
      <c r="A41" s="50">
        <v>9</v>
      </c>
      <c r="B41" s="15">
        <v>9</v>
      </c>
      <c r="C41" s="104" t="s">
        <v>267</v>
      </c>
      <c r="D41" s="104" t="s">
        <v>268</v>
      </c>
      <c r="E41" s="13">
        <v>1021</v>
      </c>
      <c r="F41" s="15" t="s">
        <v>219</v>
      </c>
      <c r="G41" s="15">
        <v>31</v>
      </c>
      <c r="H41" s="15">
        <v>9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11"/>
      <c r="V41" s="211"/>
      <c r="W41" s="211"/>
      <c r="X41" s="214"/>
      <c r="Y41" s="211"/>
    </row>
    <row r="42" spans="1:25" ht="15">
      <c r="A42" s="50">
        <v>10</v>
      </c>
      <c r="B42" s="15">
        <v>10</v>
      </c>
      <c r="C42" s="104" t="s">
        <v>269</v>
      </c>
      <c r="D42" s="104" t="s">
        <v>194</v>
      </c>
      <c r="E42" s="13">
        <v>1020</v>
      </c>
      <c r="F42" s="15" t="s">
        <v>219</v>
      </c>
      <c r="G42" s="15">
        <v>31</v>
      </c>
      <c r="H42" s="15">
        <v>9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211"/>
      <c r="V42" s="211"/>
      <c r="W42" s="211"/>
      <c r="X42" s="214"/>
      <c r="Y42" s="211"/>
    </row>
    <row r="43" spans="1:25" ht="15.75" thickBot="1">
      <c r="A43" s="50">
        <v>11</v>
      </c>
      <c r="B43" s="15">
        <v>11</v>
      </c>
      <c r="C43" s="14" t="s">
        <v>93</v>
      </c>
      <c r="D43" s="14" t="s">
        <v>17</v>
      </c>
      <c r="E43" s="13">
        <v>160</v>
      </c>
      <c r="F43" s="15" t="s">
        <v>159</v>
      </c>
      <c r="G43" s="15">
        <v>31</v>
      </c>
      <c r="H43" s="15">
        <v>9</v>
      </c>
      <c r="I43" s="15">
        <v>0</v>
      </c>
      <c r="J43" s="15">
        <f>(G43-H43-I43)</f>
        <v>22</v>
      </c>
      <c r="K43" s="47">
        <v>20</v>
      </c>
      <c r="L43" s="48">
        <v>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12"/>
      <c r="V43" s="212"/>
      <c r="W43" s="212"/>
      <c r="X43" s="215"/>
      <c r="Y43" s="212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61" customFormat="1" ht="49.5" thickBot="1">
      <c r="A45" s="150">
        <v>11</v>
      </c>
      <c r="B45" s="151">
        <v>11</v>
      </c>
      <c r="C45" s="224" t="s">
        <v>199</v>
      </c>
      <c r="D45" s="227"/>
      <c r="E45" s="152"/>
      <c r="F45" s="152"/>
      <c r="G45" s="152"/>
      <c r="H45" s="152"/>
      <c r="I45" s="152"/>
      <c r="J45" s="153">
        <f aca="true" t="shared" si="0" ref="J45:R45">SUM(J10:J43)</f>
        <v>224</v>
      </c>
      <c r="K45" s="154">
        <f t="shared" si="0"/>
        <v>211</v>
      </c>
      <c r="L45" s="155">
        <f t="shared" si="0"/>
        <v>7</v>
      </c>
      <c r="M45" s="155">
        <f t="shared" si="0"/>
        <v>4</v>
      </c>
      <c r="N45" s="155">
        <f t="shared" si="0"/>
        <v>1</v>
      </c>
      <c r="O45" s="155">
        <f t="shared" si="0"/>
        <v>0</v>
      </c>
      <c r="P45" s="155">
        <f t="shared" si="0"/>
        <v>0</v>
      </c>
      <c r="Q45" s="154">
        <f t="shared" si="0"/>
        <v>1</v>
      </c>
      <c r="R45" s="154">
        <f t="shared" si="0"/>
        <v>0</v>
      </c>
      <c r="S45" s="156">
        <f>J45-K45-L45-M45-N45-O45-P45-Q45-R45</f>
        <v>0</v>
      </c>
      <c r="T45" s="156"/>
      <c r="U45" s="157">
        <f>J45</f>
        <v>224</v>
      </c>
      <c r="V45" s="158">
        <f>L45+M45+N45+O45+P45</f>
        <v>12</v>
      </c>
      <c r="W45" s="118">
        <f>U45-V45</f>
        <v>212</v>
      </c>
      <c r="X45" s="159">
        <f>(U45-V45)/ABS(U45)</f>
        <v>0.9464285714285714</v>
      </c>
      <c r="Y45" s="160">
        <f>V45/U45%</f>
        <v>5.357142857142857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32"/>
      <c r="C48" s="205" t="s">
        <v>270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7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24" t="s">
        <v>200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  <c r="T50" s="162"/>
    </row>
    <row r="51" spans="1:20" ht="15">
      <c r="A51" s="56"/>
      <c r="B51" s="8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0" ht="84">
      <c r="A52" s="50" t="s">
        <v>191</v>
      </c>
      <c r="B52" s="15" t="s">
        <v>192</v>
      </c>
      <c r="C52" s="139" t="s">
        <v>0</v>
      </c>
      <c r="D52" s="139" t="s">
        <v>1</v>
      </c>
      <c r="E52" s="140" t="s">
        <v>297</v>
      </c>
      <c r="F52" s="140" t="s">
        <v>298</v>
      </c>
      <c r="G52" s="140" t="s">
        <v>299</v>
      </c>
      <c r="H52" s="140" t="s">
        <v>300</v>
      </c>
      <c r="I52" s="140" t="s">
        <v>301</v>
      </c>
      <c r="J52" s="141" t="s">
        <v>302</v>
      </c>
      <c r="K52" s="142" t="s">
        <v>303</v>
      </c>
      <c r="L52" s="143" t="s">
        <v>193</v>
      </c>
      <c r="M52" s="144" t="s">
        <v>304</v>
      </c>
      <c r="N52" s="145" t="s">
        <v>305</v>
      </c>
      <c r="O52" s="145" t="s">
        <v>256</v>
      </c>
      <c r="P52" s="145" t="s">
        <v>306</v>
      </c>
      <c r="Q52" s="145" t="s">
        <v>307</v>
      </c>
      <c r="R52" s="145" t="s">
        <v>308</v>
      </c>
      <c r="S52" s="145"/>
      <c r="T52" s="146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35"/>
      <c r="L53" s="10"/>
      <c r="M53" s="11"/>
      <c r="N53" s="75"/>
      <c r="O53" s="75"/>
      <c r="P53" s="75"/>
      <c r="Q53" s="75"/>
      <c r="R53" s="75"/>
      <c r="S53" s="75"/>
      <c r="T53" s="75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18" t="s">
        <v>201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1"/>
      <c r="T56" s="149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191</v>
      </c>
      <c r="B58" s="15" t="s">
        <v>192</v>
      </c>
      <c r="C58" s="139" t="s">
        <v>0</v>
      </c>
      <c r="D58" s="139" t="s">
        <v>1</v>
      </c>
      <c r="E58" s="140" t="s">
        <v>297</v>
      </c>
      <c r="F58" s="140" t="s">
        <v>298</v>
      </c>
      <c r="G58" s="140" t="s">
        <v>299</v>
      </c>
      <c r="H58" s="140" t="s">
        <v>300</v>
      </c>
      <c r="I58" s="140" t="s">
        <v>301</v>
      </c>
      <c r="J58" s="141" t="s">
        <v>302</v>
      </c>
      <c r="K58" s="142" t="s">
        <v>303</v>
      </c>
      <c r="L58" s="143" t="s">
        <v>193</v>
      </c>
      <c r="M58" s="144" t="s">
        <v>304</v>
      </c>
      <c r="N58" s="145" t="s">
        <v>305</v>
      </c>
      <c r="O58" s="145" t="s">
        <v>256</v>
      </c>
      <c r="P58" s="145" t="s">
        <v>306</v>
      </c>
      <c r="Q58" s="145" t="s">
        <v>307</v>
      </c>
      <c r="R58" s="145" t="s">
        <v>308</v>
      </c>
      <c r="S58" s="145"/>
      <c r="T58" s="146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202</v>
      </c>
      <c r="D60" s="14" t="s">
        <v>113</v>
      </c>
      <c r="E60" s="13">
        <v>75</v>
      </c>
      <c r="F60" s="15" t="s">
        <v>114</v>
      </c>
      <c r="G60" s="15">
        <v>31</v>
      </c>
      <c r="H60" s="15">
        <v>9</v>
      </c>
      <c r="I60" s="15">
        <v>0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18" t="s">
        <v>203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1"/>
      <c r="T62" s="149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191</v>
      </c>
      <c r="B64" s="15" t="s">
        <v>192</v>
      </c>
      <c r="C64" s="139" t="s">
        <v>0</v>
      </c>
      <c r="D64" s="139" t="s">
        <v>1</v>
      </c>
      <c r="E64" s="140" t="s">
        <v>297</v>
      </c>
      <c r="F64" s="140" t="s">
        <v>298</v>
      </c>
      <c r="G64" s="140" t="s">
        <v>299</v>
      </c>
      <c r="H64" s="140" t="s">
        <v>300</v>
      </c>
      <c r="I64" s="140" t="s">
        <v>301</v>
      </c>
      <c r="J64" s="141" t="s">
        <v>302</v>
      </c>
      <c r="K64" s="142" t="s">
        <v>303</v>
      </c>
      <c r="L64" s="143" t="s">
        <v>193</v>
      </c>
      <c r="M64" s="144" t="s">
        <v>304</v>
      </c>
      <c r="N64" s="145" t="s">
        <v>305</v>
      </c>
      <c r="O64" s="145" t="s">
        <v>256</v>
      </c>
      <c r="P64" s="145" t="s">
        <v>306</v>
      </c>
      <c r="Q64" s="145" t="s">
        <v>307</v>
      </c>
      <c r="R64" s="145" t="s">
        <v>308</v>
      </c>
      <c r="S64" s="145"/>
      <c r="T64" s="146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181</v>
      </c>
      <c r="D66" s="14" t="s">
        <v>182</v>
      </c>
      <c r="E66" s="13">
        <v>162</v>
      </c>
      <c r="F66" s="15" t="s">
        <v>159</v>
      </c>
      <c r="G66" s="15">
        <v>31</v>
      </c>
      <c r="H66" s="15">
        <v>9</v>
      </c>
      <c r="I66" s="15">
        <v>0</v>
      </c>
      <c r="J66" s="15">
        <f>(G66-H66-I66)</f>
        <v>22</v>
      </c>
      <c r="K66" s="47">
        <v>19</v>
      </c>
      <c r="L66" s="48">
        <v>3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163</v>
      </c>
      <c r="D67" s="14" t="s">
        <v>75</v>
      </c>
      <c r="E67" s="13">
        <v>103</v>
      </c>
      <c r="F67" s="15" t="s">
        <v>139</v>
      </c>
      <c r="G67" s="15">
        <v>31</v>
      </c>
      <c r="H67" s="15">
        <v>9</v>
      </c>
      <c r="I67" s="15">
        <v>0</v>
      </c>
      <c r="J67" s="15">
        <f>(G67-H67-I67)</f>
        <v>22</v>
      </c>
      <c r="K67" s="47">
        <v>21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25</v>
      </c>
      <c r="D68" s="14" t="s">
        <v>26</v>
      </c>
      <c r="E68" s="13">
        <v>169</v>
      </c>
      <c r="F68" s="15" t="s">
        <v>139</v>
      </c>
      <c r="G68" s="15">
        <v>31</v>
      </c>
      <c r="H68" s="15">
        <v>9</v>
      </c>
      <c r="I68" s="15">
        <v>0</v>
      </c>
      <c r="J68" s="15">
        <f>(G68-H68-I68)</f>
        <v>22</v>
      </c>
      <c r="K68" s="47">
        <v>21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2">
        <v>5</v>
      </c>
      <c r="C69" s="89" t="s">
        <v>67</v>
      </c>
      <c r="D69" s="89" t="s">
        <v>68</v>
      </c>
      <c r="E69" s="81">
        <v>107</v>
      </c>
      <c r="F69" s="82" t="s">
        <v>5</v>
      </c>
      <c r="G69" s="15">
        <v>31</v>
      </c>
      <c r="H69" s="15">
        <v>9</v>
      </c>
      <c r="I69" s="15">
        <v>0</v>
      </c>
      <c r="J69" s="15">
        <f>(G69-H69-I69)</f>
        <v>22</v>
      </c>
      <c r="K69" s="47">
        <v>19</v>
      </c>
      <c r="L69" s="48">
        <v>0</v>
      </c>
      <c r="M69" s="49">
        <v>3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18" t="s">
        <v>204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1"/>
      <c r="T71" s="149"/>
      <c r="V71" s="163"/>
      <c r="W71" s="163"/>
      <c r="X71" s="163"/>
      <c r="Y71" s="163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10" t="s">
        <v>285</v>
      </c>
      <c r="V72" s="210" t="s">
        <v>293</v>
      </c>
      <c r="W72" s="210" t="s">
        <v>294</v>
      </c>
      <c r="X72" s="213" t="s">
        <v>295</v>
      </c>
      <c r="Y72" s="210" t="s">
        <v>296</v>
      </c>
    </row>
    <row r="73" spans="1:25" ht="84">
      <c r="A73" s="50" t="s">
        <v>191</v>
      </c>
      <c r="B73" s="15" t="s">
        <v>192</v>
      </c>
      <c r="C73" s="139" t="s">
        <v>0</v>
      </c>
      <c r="D73" s="139" t="s">
        <v>1</v>
      </c>
      <c r="E73" s="140" t="s">
        <v>297</v>
      </c>
      <c r="F73" s="140" t="s">
        <v>298</v>
      </c>
      <c r="G73" s="140" t="s">
        <v>299</v>
      </c>
      <c r="H73" s="140" t="s">
        <v>300</v>
      </c>
      <c r="I73" s="140" t="s">
        <v>301</v>
      </c>
      <c r="J73" s="141" t="s">
        <v>302</v>
      </c>
      <c r="K73" s="142" t="s">
        <v>303</v>
      </c>
      <c r="L73" s="143" t="s">
        <v>193</v>
      </c>
      <c r="M73" s="144" t="s">
        <v>304</v>
      </c>
      <c r="N73" s="145" t="s">
        <v>305</v>
      </c>
      <c r="O73" s="145" t="s">
        <v>256</v>
      </c>
      <c r="P73" s="145" t="s">
        <v>306</v>
      </c>
      <c r="Q73" s="145" t="s">
        <v>307</v>
      </c>
      <c r="R73" s="145" t="s">
        <v>308</v>
      </c>
      <c r="S73" s="145"/>
      <c r="T73" s="146"/>
      <c r="U73" s="211"/>
      <c r="V73" s="211"/>
      <c r="W73" s="211"/>
      <c r="X73" s="214"/>
      <c r="Y73" s="211"/>
    </row>
    <row r="74" spans="1:25" ht="15">
      <c r="A74" s="56"/>
      <c r="B74" s="8"/>
      <c r="C74" s="185"/>
      <c r="D74" s="185"/>
      <c r="E74" s="186"/>
      <c r="F74" s="186"/>
      <c r="G74" s="186"/>
      <c r="H74" s="186"/>
      <c r="I74" s="186"/>
      <c r="J74" s="187"/>
      <c r="K74" s="188"/>
      <c r="L74" s="189"/>
      <c r="M74" s="190"/>
      <c r="N74" s="146"/>
      <c r="O74" s="146"/>
      <c r="P74" s="146"/>
      <c r="Q74" s="146"/>
      <c r="R74" s="146"/>
      <c r="S74" s="146"/>
      <c r="T74" s="146"/>
      <c r="U74" s="211"/>
      <c r="V74" s="211"/>
      <c r="W74" s="211"/>
      <c r="X74" s="214"/>
      <c r="Y74" s="211"/>
    </row>
    <row r="75" spans="1:25" ht="15">
      <c r="A75" s="50">
        <v>17</v>
      </c>
      <c r="B75" s="15">
        <v>6</v>
      </c>
      <c r="C75" s="14" t="s">
        <v>20</v>
      </c>
      <c r="D75" s="14" t="s">
        <v>21</v>
      </c>
      <c r="E75" s="13">
        <v>84</v>
      </c>
      <c r="F75" s="15" t="s">
        <v>317</v>
      </c>
      <c r="G75" s="15">
        <v>31</v>
      </c>
      <c r="H75" s="15">
        <v>9</v>
      </c>
      <c r="I75" s="15">
        <v>0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11"/>
      <c r="V75" s="211"/>
      <c r="W75" s="211"/>
      <c r="X75" s="214"/>
      <c r="Y75" s="211"/>
    </row>
    <row r="76" spans="1:25" ht="15">
      <c r="A76" s="50">
        <v>18</v>
      </c>
      <c r="B76" s="15">
        <v>7</v>
      </c>
      <c r="C76" s="14" t="s">
        <v>43</v>
      </c>
      <c r="D76" s="14" t="s">
        <v>44</v>
      </c>
      <c r="E76" s="13">
        <v>42</v>
      </c>
      <c r="F76" s="15" t="s">
        <v>5</v>
      </c>
      <c r="G76" s="15">
        <v>31</v>
      </c>
      <c r="H76" s="15">
        <v>9</v>
      </c>
      <c r="I76" s="15">
        <v>0</v>
      </c>
      <c r="J76" s="15">
        <f>(G76-H76-I76)</f>
        <v>22</v>
      </c>
      <c r="K76" s="47">
        <v>21</v>
      </c>
      <c r="L76" s="48">
        <v>1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11"/>
      <c r="V76" s="211"/>
      <c r="W76" s="211"/>
      <c r="X76" s="214"/>
      <c r="Y76" s="211"/>
    </row>
    <row r="77" spans="1:25" ht="15">
      <c r="A77" s="50">
        <v>19</v>
      </c>
      <c r="B77" s="15">
        <v>8</v>
      </c>
      <c r="C77" s="14" t="s">
        <v>158</v>
      </c>
      <c r="D77" s="14" t="s">
        <v>75</v>
      </c>
      <c r="E77" s="13">
        <v>131</v>
      </c>
      <c r="F77" s="15" t="s">
        <v>5</v>
      </c>
      <c r="G77" s="15">
        <v>31</v>
      </c>
      <c r="H77" s="15">
        <v>9</v>
      </c>
      <c r="I77" s="15">
        <v>0</v>
      </c>
      <c r="J77" s="15">
        <f>(G77-H77-I77)</f>
        <v>22</v>
      </c>
      <c r="K77" s="47">
        <v>18</v>
      </c>
      <c r="L77" s="48">
        <v>2</v>
      </c>
      <c r="M77" s="49">
        <v>2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11"/>
      <c r="V77" s="211"/>
      <c r="W77" s="211"/>
      <c r="X77" s="214"/>
      <c r="Y77" s="211"/>
    </row>
    <row r="78" spans="1:25" ht="15" customHeight="1" thickBot="1">
      <c r="A78" s="50">
        <v>20</v>
      </c>
      <c r="B78" s="15">
        <v>9</v>
      </c>
      <c r="C78" s="14" t="s">
        <v>178</v>
      </c>
      <c r="D78" s="14" t="s">
        <v>179</v>
      </c>
      <c r="E78" s="13">
        <v>214</v>
      </c>
      <c r="F78" s="15" t="s">
        <v>85</v>
      </c>
      <c r="G78" s="15">
        <v>31</v>
      </c>
      <c r="H78" s="15">
        <v>9</v>
      </c>
      <c r="I78" s="15">
        <v>0</v>
      </c>
      <c r="J78" s="15">
        <f>(G78-H78-I78)</f>
        <v>22</v>
      </c>
      <c r="K78" s="47">
        <v>22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12"/>
      <c r="V78" s="212"/>
      <c r="W78" s="212"/>
      <c r="X78" s="215"/>
      <c r="Y78" s="212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61" customFormat="1" ht="49.5" thickBot="1">
      <c r="A80" s="150"/>
      <c r="B80" s="151">
        <v>9</v>
      </c>
      <c r="C80" s="224" t="s">
        <v>205</v>
      </c>
      <c r="D80" s="227"/>
      <c r="E80" s="152"/>
      <c r="F80" s="152"/>
      <c r="G80" s="152"/>
      <c r="H80" s="152"/>
      <c r="I80" s="152"/>
      <c r="J80" s="153">
        <f>SUM(J56:J78)</f>
        <v>198</v>
      </c>
      <c r="K80" s="154">
        <f>SUM(K56:K78)</f>
        <v>185</v>
      </c>
      <c r="L80" s="155">
        <f>SUM(L56:L78)</f>
        <v>8</v>
      </c>
      <c r="M80" s="155">
        <f>SUM(M56:M78)</f>
        <v>5</v>
      </c>
      <c r="N80" s="155">
        <f>SUM(N56:N78)</f>
        <v>0</v>
      </c>
      <c r="O80" s="158">
        <v>0</v>
      </c>
      <c r="P80" s="158">
        <v>0</v>
      </c>
      <c r="Q80" s="118">
        <v>0</v>
      </c>
      <c r="R80" s="118">
        <v>0</v>
      </c>
      <c r="S80" s="154">
        <f>SUM(S56:S78)</f>
        <v>0</v>
      </c>
      <c r="T80" s="154"/>
      <c r="U80" s="157">
        <f>J80</f>
        <v>198</v>
      </c>
      <c r="V80" s="158">
        <f>L80+M80+N80+O80+P80</f>
        <v>13</v>
      </c>
      <c r="W80" s="118">
        <f>U80-V80</f>
        <v>185</v>
      </c>
      <c r="X80" s="159">
        <f>(U80-V80)/ABS(U80)</f>
        <v>0.9343434343434344</v>
      </c>
      <c r="Y80" s="160">
        <f>V80/U80%</f>
        <v>6.565656565656566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61" customFormat="1" ht="49.5" thickBot="1">
      <c r="A82" s="154">
        <v>20</v>
      </c>
      <c r="B82" s="151">
        <v>20</v>
      </c>
      <c r="C82" s="224" t="s">
        <v>257</v>
      </c>
      <c r="D82" s="227"/>
      <c r="E82" s="152"/>
      <c r="F82" s="152"/>
      <c r="G82" s="152"/>
      <c r="H82" s="152"/>
      <c r="I82" s="152"/>
      <c r="J82" s="153">
        <f aca="true" t="shared" si="1" ref="J82:R82">SUM(J45+J80)</f>
        <v>422</v>
      </c>
      <c r="K82" s="154">
        <f t="shared" si="1"/>
        <v>396</v>
      </c>
      <c r="L82" s="155">
        <f t="shared" si="1"/>
        <v>15</v>
      </c>
      <c r="M82" s="155">
        <f t="shared" si="1"/>
        <v>9</v>
      </c>
      <c r="N82" s="155">
        <f t="shared" si="1"/>
        <v>1</v>
      </c>
      <c r="O82" s="155">
        <f t="shared" si="1"/>
        <v>0</v>
      </c>
      <c r="P82" s="155">
        <f t="shared" si="1"/>
        <v>0</v>
      </c>
      <c r="Q82" s="154">
        <f t="shared" si="1"/>
        <v>1</v>
      </c>
      <c r="R82" s="154">
        <f t="shared" si="1"/>
        <v>0</v>
      </c>
      <c r="S82" s="154">
        <f>SUM(S45+S80)</f>
        <v>0</v>
      </c>
      <c r="T82" s="154"/>
      <c r="U82" s="164">
        <f>J82</f>
        <v>422</v>
      </c>
      <c r="V82" s="165">
        <f>L82+M82+N82+O82+P82</f>
        <v>25</v>
      </c>
      <c r="W82" s="166">
        <f>U82-V82</f>
        <v>397</v>
      </c>
      <c r="X82" s="167">
        <f>(U82-V82)/ABS(U82)</f>
        <v>0.9407582938388626</v>
      </c>
      <c r="Y82" s="168">
        <f>V82/U82%</f>
        <v>5.924170616113744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32"/>
      <c r="C85" s="205" t="s">
        <v>258</v>
      </c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7"/>
    </row>
    <row r="86" spans="2:18" ht="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4"/>
      <c r="N86" s="73"/>
      <c r="O86" s="73"/>
      <c r="P86" s="73"/>
      <c r="Q86" s="73"/>
      <c r="R86" s="73"/>
    </row>
    <row r="87" spans="1:25" s="200" customFormat="1" ht="142.5">
      <c r="A87" s="194" t="s">
        <v>254</v>
      </c>
      <c r="B87" s="195" t="s">
        <v>255</v>
      </c>
      <c r="C87" s="195" t="s">
        <v>0</v>
      </c>
      <c r="D87" s="195" t="s">
        <v>1</v>
      </c>
      <c r="E87" s="195" t="s">
        <v>280</v>
      </c>
      <c r="F87" s="195" t="s">
        <v>281</v>
      </c>
      <c r="G87" s="195" t="s">
        <v>282</v>
      </c>
      <c r="H87" s="195" t="s">
        <v>283</v>
      </c>
      <c r="I87" s="195" t="s">
        <v>284</v>
      </c>
      <c r="J87" s="195" t="s">
        <v>285</v>
      </c>
      <c r="K87" s="193" t="s">
        <v>286</v>
      </c>
      <c r="L87" s="196" t="s">
        <v>287</v>
      </c>
      <c r="M87" s="197" t="s">
        <v>288</v>
      </c>
      <c r="N87" s="198" t="s">
        <v>289</v>
      </c>
      <c r="O87" s="198" t="s">
        <v>256</v>
      </c>
      <c r="P87" s="198" t="s">
        <v>290</v>
      </c>
      <c r="Q87" s="198" t="s">
        <v>291</v>
      </c>
      <c r="R87" s="198" t="s">
        <v>292</v>
      </c>
      <c r="S87" s="198"/>
      <c r="T87" s="198"/>
      <c r="U87" s="199" t="s">
        <v>285</v>
      </c>
      <c r="V87" s="194" t="s">
        <v>293</v>
      </c>
      <c r="W87" s="194" t="s">
        <v>294</v>
      </c>
      <c r="X87" s="194" t="s">
        <v>295</v>
      </c>
      <c r="Y87" s="194" t="s">
        <v>296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24" t="s">
        <v>271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6"/>
      <c r="T89" s="162"/>
    </row>
    <row r="90" spans="1:20" ht="15.75">
      <c r="A90" s="56"/>
      <c r="B90" s="8"/>
      <c r="C90" s="169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</row>
    <row r="91" spans="1:20" ht="84">
      <c r="A91" s="50" t="s">
        <v>191</v>
      </c>
      <c r="B91" s="15" t="s">
        <v>192</v>
      </c>
      <c r="C91" s="139" t="s">
        <v>0</v>
      </c>
      <c r="D91" s="139" t="s">
        <v>1</v>
      </c>
      <c r="E91" s="140" t="s">
        <v>297</v>
      </c>
      <c r="F91" s="140" t="s">
        <v>298</v>
      </c>
      <c r="G91" s="140" t="s">
        <v>299</v>
      </c>
      <c r="H91" s="140" t="s">
        <v>300</v>
      </c>
      <c r="I91" s="140" t="s">
        <v>301</v>
      </c>
      <c r="J91" s="141" t="s">
        <v>302</v>
      </c>
      <c r="K91" s="142" t="s">
        <v>303</v>
      </c>
      <c r="L91" s="143" t="s">
        <v>193</v>
      </c>
      <c r="M91" s="144" t="s">
        <v>304</v>
      </c>
      <c r="N91" s="145" t="s">
        <v>305</v>
      </c>
      <c r="O91" s="145" t="s">
        <v>256</v>
      </c>
      <c r="P91" s="145" t="s">
        <v>306</v>
      </c>
      <c r="Q91" s="145" t="s">
        <v>307</v>
      </c>
      <c r="R91" s="145" t="s">
        <v>308</v>
      </c>
      <c r="S91" s="145"/>
      <c r="T91" s="146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206</v>
      </c>
      <c r="D93" s="14" t="s">
        <v>207</v>
      </c>
      <c r="E93" s="13">
        <v>401</v>
      </c>
      <c r="F93" s="15" t="s">
        <v>195</v>
      </c>
      <c r="G93" s="15">
        <v>31</v>
      </c>
      <c r="H93" s="15">
        <v>9</v>
      </c>
      <c r="I93" s="15">
        <v>0</v>
      </c>
      <c r="J93" s="15">
        <f>(G93-H93-I93)</f>
        <v>22</v>
      </c>
      <c r="K93" s="47">
        <v>19</v>
      </c>
      <c r="L93" s="48">
        <v>0</v>
      </c>
      <c r="M93" s="49">
        <v>3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6"/>
      <c r="G94" s="76"/>
      <c r="H94" s="76"/>
      <c r="I94" s="76"/>
      <c r="J94" s="76"/>
      <c r="N94" s="56"/>
      <c r="O94" s="52"/>
      <c r="P94" s="52"/>
      <c r="Q94" s="52"/>
      <c r="R94" s="52"/>
      <c r="S94" s="24"/>
      <c r="T94" s="24"/>
    </row>
    <row r="95" spans="3:20" ht="15.75" thickBot="1">
      <c r="C95" s="218" t="s">
        <v>208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1"/>
      <c r="T95" s="149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191</v>
      </c>
      <c r="B97" s="15" t="s">
        <v>192</v>
      </c>
      <c r="C97" s="139" t="s">
        <v>0</v>
      </c>
      <c r="D97" s="139" t="s">
        <v>1</v>
      </c>
      <c r="E97" s="140" t="s">
        <v>297</v>
      </c>
      <c r="F97" s="140" t="s">
        <v>298</v>
      </c>
      <c r="G97" s="140" t="s">
        <v>299</v>
      </c>
      <c r="H97" s="140" t="s">
        <v>300</v>
      </c>
      <c r="I97" s="140" t="s">
        <v>301</v>
      </c>
      <c r="J97" s="141" t="s">
        <v>302</v>
      </c>
      <c r="K97" s="142" t="s">
        <v>303</v>
      </c>
      <c r="L97" s="143" t="s">
        <v>193</v>
      </c>
      <c r="M97" s="144" t="s">
        <v>304</v>
      </c>
      <c r="N97" s="145" t="s">
        <v>305</v>
      </c>
      <c r="O97" s="145" t="s">
        <v>256</v>
      </c>
      <c r="P97" s="145" t="s">
        <v>306</v>
      </c>
      <c r="Q97" s="145" t="s">
        <v>307</v>
      </c>
      <c r="R97" s="145" t="s">
        <v>308</v>
      </c>
      <c r="S97" s="145"/>
      <c r="T97" s="146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52</v>
      </c>
      <c r="D99" s="14" t="s">
        <v>53</v>
      </c>
      <c r="E99" s="13">
        <v>148</v>
      </c>
      <c r="F99" s="15" t="s">
        <v>5</v>
      </c>
      <c r="G99" s="15">
        <v>31</v>
      </c>
      <c r="H99" s="15">
        <v>9</v>
      </c>
      <c r="I99" s="15">
        <v>0</v>
      </c>
      <c r="J99" s="15">
        <f>(G99-H99-I99)</f>
        <v>22</v>
      </c>
      <c r="K99" s="47">
        <v>22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94</v>
      </c>
      <c r="D100" s="14" t="s">
        <v>95</v>
      </c>
      <c r="E100" s="13">
        <v>137</v>
      </c>
      <c r="F100" s="15" t="s">
        <v>5</v>
      </c>
      <c r="G100" s="15">
        <v>31</v>
      </c>
      <c r="H100" s="15">
        <v>9</v>
      </c>
      <c r="I100" s="15">
        <v>0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108</v>
      </c>
      <c r="D101" s="14" t="s">
        <v>109</v>
      </c>
      <c r="E101" s="13">
        <v>140</v>
      </c>
      <c r="F101" s="15" t="s">
        <v>10</v>
      </c>
      <c r="G101" s="15">
        <v>31</v>
      </c>
      <c r="H101" s="15">
        <v>9</v>
      </c>
      <c r="I101" s="15">
        <v>0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18" t="s">
        <v>209</v>
      </c>
      <c r="D103" s="219"/>
      <c r="E103" s="219"/>
      <c r="F103" s="219"/>
      <c r="G103" s="219"/>
      <c r="H103" s="219"/>
      <c r="I103" s="219"/>
      <c r="J103" s="219"/>
      <c r="K103" s="219"/>
      <c r="L103" s="219"/>
      <c r="M103" s="220"/>
      <c r="N103" s="220"/>
      <c r="O103" s="220"/>
      <c r="P103" s="220"/>
      <c r="Q103" s="220"/>
      <c r="R103" s="220"/>
      <c r="S103" s="221"/>
      <c r="T103" s="149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191</v>
      </c>
      <c r="B105" s="15" t="s">
        <v>192</v>
      </c>
      <c r="C105" s="139" t="s">
        <v>0</v>
      </c>
      <c r="D105" s="139" t="s">
        <v>1</v>
      </c>
      <c r="E105" s="140" t="s">
        <v>297</v>
      </c>
      <c r="F105" s="140" t="s">
        <v>298</v>
      </c>
      <c r="G105" s="140" t="s">
        <v>299</v>
      </c>
      <c r="H105" s="140" t="s">
        <v>300</v>
      </c>
      <c r="I105" s="140" t="s">
        <v>301</v>
      </c>
      <c r="J105" s="141" t="s">
        <v>302</v>
      </c>
      <c r="K105" s="142" t="s">
        <v>303</v>
      </c>
      <c r="L105" s="143" t="s">
        <v>193</v>
      </c>
      <c r="M105" s="144" t="s">
        <v>304</v>
      </c>
      <c r="N105" s="145" t="s">
        <v>305</v>
      </c>
      <c r="O105" s="145" t="s">
        <v>256</v>
      </c>
      <c r="P105" s="145" t="s">
        <v>306</v>
      </c>
      <c r="Q105" s="145" t="s">
        <v>307</v>
      </c>
      <c r="R105" s="145" t="s">
        <v>308</v>
      </c>
      <c r="S105" s="145"/>
      <c r="T105" s="146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121</v>
      </c>
      <c r="D107" s="14" t="s">
        <v>122</v>
      </c>
      <c r="E107" s="13">
        <v>78</v>
      </c>
      <c r="F107" s="15" t="s">
        <v>5</v>
      </c>
      <c r="G107" s="15">
        <v>31</v>
      </c>
      <c r="H107" s="15">
        <v>9</v>
      </c>
      <c r="I107" s="15">
        <v>0</v>
      </c>
      <c r="J107" s="15">
        <f>(G107-H107-I107)</f>
        <v>22</v>
      </c>
      <c r="K107" s="47">
        <v>18</v>
      </c>
      <c r="L107" s="48">
        <v>4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18" t="s">
        <v>210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1"/>
      <c r="T109" s="149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191</v>
      </c>
      <c r="B111" s="15" t="s">
        <v>192</v>
      </c>
      <c r="C111" s="139" t="s">
        <v>0</v>
      </c>
      <c r="D111" s="139" t="s">
        <v>1</v>
      </c>
      <c r="E111" s="140" t="s">
        <v>297</v>
      </c>
      <c r="F111" s="140" t="s">
        <v>298</v>
      </c>
      <c r="G111" s="140" t="s">
        <v>299</v>
      </c>
      <c r="H111" s="140" t="s">
        <v>300</v>
      </c>
      <c r="I111" s="140" t="s">
        <v>301</v>
      </c>
      <c r="J111" s="141" t="s">
        <v>302</v>
      </c>
      <c r="K111" s="142" t="s">
        <v>303</v>
      </c>
      <c r="L111" s="143" t="s">
        <v>193</v>
      </c>
      <c r="M111" s="144" t="s">
        <v>304</v>
      </c>
      <c r="N111" s="145" t="s">
        <v>305</v>
      </c>
      <c r="O111" s="145" t="s">
        <v>256</v>
      </c>
      <c r="P111" s="145" t="s">
        <v>306</v>
      </c>
      <c r="Q111" s="145" t="s">
        <v>307</v>
      </c>
      <c r="R111" s="145" t="s">
        <v>308</v>
      </c>
      <c r="S111" s="145"/>
      <c r="T111" s="146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59</v>
      </c>
      <c r="D113" s="14" t="s">
        <v>60</v>
      </c>
      <c r="E113" s="13">
        <v>134</v>
      </c>
      <c r="F113" s="15" t="s">
        <v>309</v>
      </c>
      <c r="G113" s="15">
        <v>31</v>
      </c>
      <c r="H113" s="15">
        <v>9</v>
      </c>
      <c r="I113" s="15">
        <v>0</v>
      </c>
      <c r="J113" s="15">
        <f>(G113-H113-I113)</f>
        <v>22</v>
      </c>
      <c r="K113" s="47">
        <v>22</v>
      </c>
      <c r="L113" s="48">
        <v>0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9</v>
      </c>
      <c r="I114" s="15">
        <v>0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90</v>
      </c>
      <c r="D115" s="14" t="s">
        <v>91</v>
      </c>
      <c r="E115" s="13">
        <v>114</v>
      </c>
      <c r="F115" s="15" t="s">
        <v>139</v>
      </c>
      <c r="G115" s="15">
        <v>31</v>
      </c>
      <c r="H115" s="15">
        <v>9</v>
      </c>
      <c r="I115" s="15">
        <v>0</v>
      </c>
      <c r="J115" s="15">
        <f>(G115-H115-I115)</f>
        <v>22</v>
      </c>
      <c r="K115" s="47">
        <v>19</v>
      </c>
      <c r="L115" s="48">
        <v>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129</v>
      </c>
      <c r="D116" s="14" t="s">
        <v>75</v>
      </c>
      <c r="E116" s="13">
        <v>100</v>
      </c>
      <c r="F116" s="15" t="s">
        <v>139</v>
      </c>
      <c r="G116" s="15">
        <v>31</v>
      </c>
      <c r="H116" s="15">
        <v>9</v>
      </c>
      <c r="I116" s="15">
        <v>0</v>
      </c>
      <c r="J116" s="15">
        <f>(G116-H116-I116)</f>
        <v>22</v>
      </c>
      <c r="K116" s="47">
        <v>21</v>
      </c>
      <c r="L116" s="48">
        <v>1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18" t="s">
        <v>186</v>
      </c>
      <c r="D118" s="219"/>
      <c r="E118" s="219"/>
      <c r="F118" s="219"/>
      <c r="G118" s="219"/>
      <c r="H118" s="219"/>
      <c r="I118" s="219"/>
      <c r="J118" s="219"/>
      <c r="K118" s="219"/>
      <c r="L118" s="219"/>
      <c r="M118" s="220"/>
      <c r="N118" s="220"/>
      <c r="O118" s="220"/>
      <c r="P118" s="220"/>
      <c r="Q118" s="220"/>
      <c r="R118" s="220"/>
      <c r="S118" s="221"/>
      <c r="T118" s="149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191</v>
      </c>
      <c r="B120" s="15" t="s">
        <v>192</v>
      </c>
      <c r="C120" s="139" t="s">
        <v>0</v>
      </c>
      <c r="D120" s="139" t="s">
        <v>1</v>
      </c>
      <c r="E120" s="140" t="s">
        <v>297</v>
      </c>
      <c r="F120" s="140" t="s">
        <v>298</v>
      </c>
      <c r="G120" s="140" t="s">
        <v>299</v>
      </c>
      <c r="H120" s="140" t="s">
        <v>300</v>
      </c>
      <c r="I120" s="140" t="s">
        <v>301</v>
      </c>
      <c r="J120" s="141" t="s">
        <v>302</v>
      </c>
      <c r="K120" s="142" t="s">
        <v>303</v>
      </c>
      <c r="L120" s="143" t="s">
        <v>193</v>
      </c>
      <c r="M120" s="144" t="s">
        <v>304</v>
      </c>
      <c r="N120" s="145" t="s">
        <v>305</v>
      </c>
      <c r="O120" s="145" t="s">
        <v>256</v>
      </c>
      <c r="P120" s="145" t="s">
        <v>306</v>
      </c>
      <c r="Q120" s="145" t="s">
        <v>307</v>
      </c>
      <c r="R120" s="145" t="s">
        <v>308</v>
      </c>
      <c r="S120" s="145"/>
      <c r="T120" s="146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96</v>
      </c>
      <c r="D122" s="14" t="s">
        <v>98</v>
      </c>
      <c r="E122" s="13">
        <v>164</v>
      </c>
      <c r="F122" s="15" t="s">
        <v>76</v>
      </c>
      <c r="G122" s="15">
        <v>31</v>
      </c>
      <c r="H122" s="15">
        <v>9</v>
      </c>
      <c r="I122" s="15">
        <v>0</v>
      </c>
      <c r="J122" s="15">
        <f>(G122-H122-I122)</f>
        <v>22</v>
      </c>
      <c r="K122" s="47">
        <v>17</v>
      </c>
      <c r="L122" s="48">
        <v>5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139</v>
      </c>
      <c r="G123" s="15">
        <v>31</v>
      </c>
      <c r="H123" s="15">
        <v>9</v>
      </c>
      <c r="I123" s="15">
        <v>0</v>
      </c>
      <c r="J123" s="15">
        <f>(G123-H123-I123)</f>
        <v>22</v>
      </c>
      <c r="K123" s="47">
        <v>15</v>
      </c>
      <c r="L123" s="48">
        <v>4</v>
      </c>
      <c r="M123" s="49">
        <v>3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54</v>
      </c>
      <c r="D124" s="14" t="s">
        <v>55</v>
      </c>
      <c r="E124" s="13">
        <v>208</v>
      </c>
      <c r="F124" s="15" t="s">
        <v>32</v>
      </c>
      <c r="G124" s="15">
        <v>31</v>
      </c>
      <c r="H124" s="15">
        <v>9</v>
      </c>
      <c r="I124" s="15">
        <v>0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61</v>
      </c>
      <c r="D125" s="14" t="s">
        <v>62</v>
      </c>
      <c r="E125" s="13">
        <v>202</v>
      </c>
      <c r="F125" s="15" t="s">
        <v>32</v>
      </c>
      <c r="G125" s="15">
        <v>31</v>
      </c>
      <c r="H125" s="15">
        <v>9</v>
      </c>
      <c r="I125" s="15">
        <v>0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>
      <c r="A126" s="50">
        <v>34</v>
      </c>
      <c r="B126" s="15">
        <v>14</v>
      </c>
      <c r="C126" s="14" t="s">
        <v>74</v>
      </c>
      <c r="D126" s="14" t="s">
        <v>83</v>
      </c>
      <c r="E126" s="13">
        <v>122</v>
      </c>
      <c r="F126" s="15" t="s">
        <v>5</v>
      </c>
      <c r="G126" s="15">
        <v>31</v>
      </c>
      <c r="H126" s="15">
        <v>9</v>
      </c>
      <c r="I126" s="15">
        <v>0</v>
      </c>
      <c r="J126" s="15">
        <f>(G126-H126-I126)</f>
        <v>22</v>
      </c>
      <c r="K126" s="47">
        <v>15</v>
      </c>
      <c r="L126" s="48">
        <v>5</v>
      </c>
      <c r="M126" s="49">
        <v>0</v>
      </c>
      <c r="N126" s="50">
        <v>1</v>
      </c>
      <c r="O126" s="51">
        <v>0</v>
      </c>
      <c r="P126" s="51">
        <v>1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18" t="s">
        <v>211</v>
      </c>
      <c r="D128" s="219"/>
      <c r="E128" s="219"/>
      <c r="F128" s="219"/>
      <c r="G128" s="219"/>
      <c r="H128" s="219"/>
      <c r="I128" s="219"/>
      <c r="J128" s="219"/>
      <c r="K128" s="219"/>
      <c r="L128" s="219"/>
      <c r="M128" s="220"/>
      <c r="N128" s="220"/>
      <c r="O128" s="220"/>
      <c r="P128" s="220"/>
      <c r="Q128" s="220"/>
      <c r="R128" s="220"/>
      <c r="S128" s="221"/>
      <c r="T128" s="149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191</v>
      </c>
      <c r="B130" s="15" t="s">
        <v>192</v>
      </c>
      <c r="C130" s="139" t="s">
        <v>0</v>
      </c>
      <c r="D130" s="139" t="s">
        <v>1</v>
      </c>
      <c r="E130" s="140" t="s">
        <v>297</v>
      </c>
      <c r="F130" s="140" t="s">
        <v>298</v>
      </c>
      <c r="G130" s="140" t="s">
        <v>299</v>
      </c>
      <c r="H130" s="140" t="s">
        <v>300</v>
      </c>
      <c r="I130" s="140" t="s">
        <v>301</v>
      </c>
      <c r="J130" s="141" t="s">
        <v>302</v>
      </c>
      <c r="K130" s="142" t="s">
        <v>303</v>
      </c>
      <c r="L130" s="143" t="s">
        <v>193</v>
      </c>
      <c r="M130" s="144" t="s">
        <v>304</v>
      </c>
      <c r="N130" s="145" t="s">
        <v>305</v>
      </c>
      <c r="O130" s="145" t="s">
        <v>256</v>
      </c>
      <c r="P130" s="145" t="s">
        <v>306</v>
      </c>
      <c r="Q130" s="145" t="s">
        <v>307</v>
      </c>
      <c r="R130" s="145" t="s">
        <v>308</v>
      </c>
      <c r="S130" s="145"/>
      <c r="T130" s="146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15</v>
      </c>
      <c r="C132" s="14" t="s">
        <v>30</v>
      </c>
      <c r="D132" s="16" t="s">
        <v>31</v>
      </c>
      <c r="E132" s="78">
        <v>518</v>
      </c>
      <c r="F132" s="15" t="s">
        <v>85</v>
      </c>
      <c r="G132" s="15">
        <v>31</v>
      </c>
      <c r="H132" s="15">
        <v>9</v>
      </c>
      <c r="I132" s="15">
        <v>0</v>
      </c>
      <c r="J132" s="15">
        <f>(G132-H132-I132)</f>
        <v>22</v>
      </c>
      <c r="K132" s="47">
        <v>13</v>
      </c>
      <c r="L132" s="48">
        <v>6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77">
        <v>16</v>
      </c>
      <c r="C133" s="14" t="s">
        <v>87</v>
      </c>
      <c r="D133" s="14" t="s">
        <v>88</v>
      </c>
      <c r="E133" s="13">
        <v>85</v>
      </c>
      <c r="F133" s="15" t="s">
        <v>32</v>
      </c>
      <c r="G133" s="15">
        <v>31</v>
      </c>
      <c r="H133" s="15">
        <v>9</v>
      </c>
      <c r="I133" s="15">
        <v>0</v>
      </c>
      <c r="J133" s="15">
        <f>(G133-H133-I133)</f>
        <v>22</v>
      </c>
      <c r="K133" s="47">
        <v>13</v>
      </c>
      <c r="L133" s="48">
        <v>5</v>
      </c>
      <c r="M133" s="49">
        <v>4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>
      <c r="A134" s="50">
        <v>37</v>
      </c>
      <c r="B134" s="15">
        <v>17</v>
      </c>
      <c r="C134" s="14" t="s">
        <v>167</v>
      </c>
      <c r="D134" s="14" t="s">
        <v>168</v>
      </c>
      <c r="E134" s="13">
        <v>54</v>
      </c>
      <c r="F134" s="15" t="s">
        <v>32</v>
      </c>
      <c r="G134" s="15">
        <v>31</v>
      </c>
      <c r="H134" s="15">
        <v>9</v>
      </c>
      <c r="I134" s="15">
        <v>0</v>
      </c>
      <c r="J134" s="15">
        <f>(G134-H134-I134)</f>
        <v>22</v>
      </c>
      <c r="K134" s="47">
        <v>0</v>
      </c>
      <c r="L134" s="48">
        <v>22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18" t="s">
        <v>212</v>
      </c>
      <c r="D136" s="219"/>
      <c r="E136" s="219"/>
      <c r="F136" s="219"/>
      <c r="G136" s="219"/>
      <c r="H136" s="219"/>
      <c r="I136" s="219"/>
      <c r="J136" s="219"/>
      <c r="K136" s="219"/>
      <c r="L136" s="219"/>
      <c r="M136" s="220"/>
      <c r="N136" s="220"/>
      <c r="O136" s="220"/>
      <c r="P136" s="220"/>
      <c r="Q136" s="220"/>
      <c r="R136" s="220"/>
      <c r="S136" s="221"/>
      <c r="T136" s="149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191</v>
      </c>
      <c r="B138" s="15" t="s">
        <v>192</v>
      </c>
      <c r="C138" s="139" t="s">
        <v>0</v>
      </c>
      <c r="D138" s="139" t="s">
        <v>1</v>
      </c>
      <c r="E138" s="140" t="s">
        <v>297</v>
      </c>
      <c r="F138" s="140" t="s">
        <v>298</v>
      </c>
      <c r="G138" s="140" t="s">
        <v>299</v>
      </c>
      <c r="H138" s="140" t="s">
        <v>300</v>
      </c>
      <c r="I138" s="140" t="s">
        <v>301</v>
      </c>
      <c r="J138" s="141" t="s">
        <v>302</v>
      </c>
      <c r="K138" s="142" t="s">
        <v>303</v>
      </c>
      <c r="L138" s="143" t="s">
        <v>193</v>
      </c>
      <c r="M138" s="144" t="s">
        <v>304</v>
      </c>
      <c r="N138" s="145" t="s">
        <v>305</v>
      </c>
      <c r="O138" s="145" t="s">
        <v>256</v>
      </c>
      <c r="P138" s="145" t="s">
        <v>306</v>
      </c>
      <c r="Q138" s="145" t="s">
        <v>307</v>
      </c>
      <c r="R138" s="145" t="s">
        <v>308</v>
      </c>
      <c r="S138" s="145"/>
      <c r="T138" s="146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18</v>
      </c>
      <c r="C140" s="14" t="s">
        <v>74</v>
      </c>
      <c r="D140" s="14" t="s">
        <v>80</v>
      </c>
      <c r="E140" s="13">
        <v>190</v>
      </c>
      <c r="F140" s="15" t="s">
        <v>85</v>
      </c>
      <c r="G140" s="15">
        <v>31</v>
      </c>
      <c r="H140" s="15">
        <v>9</v>
      </c>
      <c r="I140" s="15">
        <v>0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>
      <c r="A141" s="50">
        <v>39</v>
      </c>
      <c r="B141" s="15">
        <v>19</v>
      </c>
      <c r="C141" s="14" t="s">
        <v>124</v>
      </c>
      <c r="D141" s="14" t="s">
        <v>125</v>
      </c>
      <c r="E141" s="13">
        <v>72</v>
      </c>
      <c r="F141" s="15" t="s">
        <v>85</v>
      </c>
      <c r="G141" s="15">
        <v>31</v>
      </c>
      <c r="H141" s="15">
        <v>9</v>
      </c>
      <c r="I141" s="15">
        <v>0</v>
      </c>
      <c r="J141" s="15">
        <f>(G141-H141-I141)</f>
        <v>22</v>
      </c>
      <c r="K141" s="47">
        <v>22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>
      <c r="A142" s="50">
        <v>40</v>
      </c>
      <c r="B142" s="15">
        <v>20</v>
      </c>
      <c r="C142" s="14" t="s">
        <v>132</v>
      </c>
      <c r="D142" s="14" t="s">
        <v>133</v>
      </c>
      <c r="E142" s="13">
        <v>58</v>
      </c>
      <c r="F142" s="15" t="s">
        <v>32</v>
      </c>
      <c r="G142" s="15">
        <v>31</v>
      </c>
      <c r="H142" s="15">
        <v>9</v>
      </c>
      <c r="I142" s="15">
        <v>0</v>
      </c>
      <c r="J142" s="15">
        <f>(G142-H142-I142)</f>
        <v>22</v>
      </c>
      <c r="K142" s="47">
        <v>20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18" t="s">
        <v>213</v>
      </c>
      <c r="D144" s="219"/>
      <c r="E144" s="219"/>
      <c r="F144" s="219"/>
      <c r="G144" s="219"/>
      <c r="H144" s="219"/>
      <c r="I144" s="219"/>
      <c r="J144" s="219"/>
      <c r="K144" s="219"/>
      <c r="L144" s="219"/>
      <c r="M144" s="220"/>
      <c r="N144" s="220"/>
      <c r="O144" s="220"/>
      <c r="P144" s="220"/>
      <c r="Q144" s="220"/>
      <c r="R144" s="220"/>
      <c r="S144" s="221"/>
      <c r="T144" s="149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191</v>
      </c>
      <c r="B146" s="15" t="s">
        <v>192</v>
      </c>
      <c r="C146" s="139" t="s">
        <v>0</v>
      </c>
      <c r="D146" s="139" t="s">
        <v>1</v>
      </c>
      <c r="E146" s="140" t="s">
        <v>297</v>
      </c>
      <c r="F146" s="140" t="s">
        <v>298</v>
      </c>
      <c r="G146" s="140" t="s">
        <v>299</v>
      </c>
      <c r="H146" s="140" t="s">
        <v>300</v>
      </c>
      <c r="I146" s="140" t="s">
        <v>301</v>
      </c>
      <c r="J146" s="141" t="s">
        <v>302</v>
      </c>
      <c r="K146" s="142" t="s">
        <v>303</v>
      </c>
      <c r="L146" s="143" t="s">
        <v>193</v>
      </c>
      <c r="M146" s="144" t="s">
        <v>304</v>
      </c>
      <c r="N146" s="145" t="s">
        <v>305</v>
      </c>
      <c r="O146" s="145" t="s">
        <v>256</v>
      </c>
      <c r="P146" s="145" t="s">
        <v>306</v>
      </c>
      <c r="Q146" s="145" t="s">
        <v>307</v>
      </c>
      <c r="R146" s="145" t="s">
        <v>308</v>
      </c>
      <c r="S146" s="145"/>
      <c r="T146" s="146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21</v>
      </c>
      <c r="C148" s="14" t="s">
        <v>180</v>
      </c>
      <c r="D148" s="14" t="s">
        <v>70</v>
      </c>
      <c r="E148" s="13">
        <v>2047</v>
      </c>
      <c r="F148" s="15" t="s">
        <v>318</v>
      </c>
      <c r="G148" s="15">
        <v>31</v>
      </c>
      <c r="H148" s="15">
        <v>9</v>
      </c>
      <c r="I148" s="15">
        <v>0</v>
      </c>
      <c r="J148" s="15">
        <f>(G148-H148-I148)</f>
        <v>22</v>
      </c>
      <c r="K148" s="47">
        <v>18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18" t="s">
        <v>214</v>
      </c>
      <c r="D150" s="219"/>
      <c r="E150" s="219"/>
      <c r="F150" s="219"/>
      <c r="G150" s="219"/>
      <c r="H150" s="219"/>
      <c r="I150" s="219"/>
      <c r="J150" s="219"/>
      <c r="K150" s="219"/>
      <c r="L150" s="219"/>
      <c r="M150" s="220"/>
      <c r="N150" s="220"/>
      <c r="O150" s="220"/>
      <c r="P150" s="220"/>
      <c r="Q150" s="220"/>
      <c r="R150" s="220"/>
      <c r="S150" s="221"/>
      <c r="T150" s="149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191</v>
      </c>
      <c r="B152" s="15" t="s">
        <v>192</v>
      </c>
      <c r="C152" s="139" t="s">
        <v>0</v>
      </c>
      <c r="D152" s="139" t="s">
        <v>1</v>
      </c>
      <c r="E152" s="140" t="s">
        <v>297</v>
      </c>
      <c r="F152" s="140" t="s">
        <v>298</v>
      </c>
      <c r="G152" s="140" t="s">
        <v>299</v>
      </c>
      <c r="H152" s="140" t="s">
        <v>300</v>
      </c>
      <c r="I152" s="140" t="s">
        <v>301</v>
      </c>
      <c r="J152" s="141" t="s">
        <v>302</v>
      </c>
      <c r="K152" s="142" t="s">
        <v>303</v>
      </c>
      <c r="L152" s="143" t="s">
        <v>193</v>
      </c>
      <c r="M152" s="144" t="s">
        <v>304</v>
      </c>
      <c r="N152" s="145" t="s">
        <v>305</v>
      </c>
      <c r="O152" s="145" t="s">
        <v>256</v>
      </c>
      <c r="P152" s="145" t="s">
        <v>306</v>
      </c>
      <c r="Q152" s="145" t="s">
        <v>307</v>
      </c>
      <c r="R152" s="145" t="s">
        <v>308</v>
      </c>
      <c r="S152" s="145"/>
      <c r="T152" s="146"/>
    </row>
    <row r="153" spans="2:20" ht="15">
      <c r="B153" s="42"/>
      <c r="C153" s="203" t="s">
        <v>320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22</v>
      </c>
      <c r="C154" s="14" t="s">
        <v>56</v>
      </c>
      <c r="D154" s="14" t="s">
        <v>17</v>
      </c>
      <c r="E154" s="13">
        <v>562</v>
      </c>
      <c r="F154" s="15" t="s">
        <v>27</v>
      </c>
      <c r="G154" s="15">
        <v>31</v>
      </c>
      <c r="H154" s="15">
        <v>9</v>
      </c>
      <c r="I154" s="15">
        <v>0</v>
      </c>
      <c r="J154" s="15">
        <f>(G154-H154-I154)</f>
        <v>22</v>
      </c>
      <c r="K154" s="47">
        <v>22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79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191</v>
      </c>
      <c r="B156" s="15" t="s">
        <v>192</v>
      </c>
      <c r="C156" s="139" t="s">
        <v>0</v>
      </c>
      <c r="D156" s="139" t="s">
        <v>1</v>
      </c>
      <c r="E156" s="140" t="s">
        <v>297</v>
      </c>
      <c r="F156" s="140" t="s">
        <v>298</v>
      </c>
      <c r="G156" s="140" t="s">
        <v>299</v>
      </c>
      <c r="H156" s="140" t="s">
        <v>300</v>
      </c>
      <c r="I156" s="140" t="s">
        <v>301</v>
      </c>
      <c r="J156" s="141" t="s">
        <v>302</v>
      </c>
      <c r="K156" s="142" t="s">
        <v>303</v>
      </c>
      <c r="L156" s="143" t="s">
        <v>193</v>
      </c>
      <c r="M156" s="144" t="s">
        <v>304</v>
      </c>
      <c r="N156" s="145" t="s">
        <v>305</v>
      </c>
      <c r="O156" s="145" t="s">
        <v>256</v>
      </c>
      <c r="P156" s="145" t="s">
        <v>306</v>
      </c>
      <c r="Q156" s="145" t="s">
        <v>307</v>
      </c>
      <c r="R156" s="145" t="s">
        <v>308</v>
      </c>
      <c r="S156" s="145"/>
      <c r="T156" s="146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23</v>
      </c>
      <c r="C158" s="14" t="s">
        <v>74</v>
      </c>
      <c r="D158" s="14" t="s">
        <v>82</v>
      </c>
      <c r="E158" s="13">
        <v>83</v>
      </c>
      <c r="F158" s="15" t="s">
        <v>309</v>
      </c>
      <c r="G158" s="15">
        <v>31</v>
      </c>
      <c r="H158" s="15">
        <v>9</v>
      </c>
      <c r="I158" s="15">
        <v>0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183</v>
      </c>
      <c r="D159" s="14" t="s">
        <v>184</v>
      </c>
      <c r="E159" s="13">
        <v>91</v>
      </c>
      <c r="F159" s="15" t="s">
        <v>5</v>
      </c>
      <c r="G159" s="15">
        <v>31</v>
      </c>
      <c r="H159" s="15">
        <v>9</v>
      </c>
      <c r="I159" s="15">
        <v>0</v>
      </c>
      <c r="J159" s="15">
        <f>(G159-H159-I159)</f>
        <v>22</v>
      </c>
      <c r="K159" s="47">
        <v>19</v>
      </c>
      <c r="L159" s="48">
        <v>0</v>
      </c>
      <c r="M159" s="49">
        <v>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137</v>
      </c>
      <c r="D160" s="14" t="s">
        <v>9</v>
      </c>
      <c r="E160" s="13">
        <v>129</v>
      </c>
      <c r="F160" s="15" t="s">
        <v>139</v>
      </c>
      <c r="G160" s="15">
        <v>31</v>
      </c>
      <c r="H160" s="15">
        <v>9</v>
      </c>
      <c r="I160" s="15">
        <v>0</v>
      </c>
      <c r="J160" s="15">
        <f>(G160-H160-I160)</f>
        <v>22</v>
      </c>
      <c r="K160" s="47">
        <v>19</v>
      </c>
      <c r="L160" s="48">
        <v>2</v>
      </c>
      <c r="M160" s="49">
        <v>1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74</v>
      </c>
      <c r="D161" s="14" t="s">
        <v>81</v>
      </c>
      <c r="E161" s="13">
        <v>149</v>
      </c>
      <c r="F161" s="15" t="s">
        <v>139</v>
      </c>
      <c r="G161" s="15">
        <v>31</v>
      </c>
      <c r="H161" s="15">
        <v>9</v>
      </c>
      <c r="I161" s="15">
        <v>0</v>
      </c>
      <c r="J161" s="15">
        <f>(G161-H161-I161)</f>
        <v>22</v>
      </c>
      <c r="K161" s="47">
        <v>18</v>
      </c>
      <c r="L161" s="48">
        <v>0</v>
      </c>
      <c r="M161" s="49">
        <v>4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>
      <c r="A162" s="50">
        <v>47</v>
      </c>
      <c r="B162" s="15">
        <v>27</v>
      </c>
      <c r="C162" s="14" t="s">
        <v>149</v>
      </c>
      <c r="D162" s="14" t="s">
        <v>113</v>
      </c>
      <c r="E162" s="13">
        <v>101</v>
      </c>
      <c r="F162" s="15" t="s">
        <v>139</v>
      </c>
      <c r="G162" s="15">
        <v>31</v>
      </c>
      <c r="H162" s="15">
        <v>9</v>
      </c>
      <c r="I162" s="15">
        <v>0</v>
      </c>
      <c r="J162" s="15">
        <f>(G162-H162-I162)</f>
        <v>22</v>
      </c>
      <c r="K162" s="47">
        <v>17</v>
      </c>
      <c r="L162" s="48">
        <v>5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18" t="s">
        <v>215</v>
      </c>
      <c r="D165" s="219"/>
      <c r="E165" s="219"/>
      <c r="F165" s="219"/>
      <c r="G165" s="219"/>
      <c r="H165" s="219"/>
      <c r="I165" s="219"/>
      <c r="J165" s="219"/>
      <c r="K165" s="219"/>
      <c r="L165" s="219"/>
      <c r="M165" s="220"/>
      <c r="N165" s="220"/>
      <c r="O165" s="220"/>
      <c r="P165" s="220"/>
      <c r="Q165" s="220"/>
      <c r="R165" s="220"/>
      <c r="S165" s="221"/>
      <c r="T165" s="149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0" customFormat="1" ht="84">
      <c r="A167" s="50" t="s">
        <v>191</v>
      </c>
      <c r="B167" s="15" t="s">
        <v>192</v>
      </c>
      <c r="C167" s="139" t="s">
        <v>0</v>
      </c>
      <c r="D167" s="139" t="s">
        <v>1</v>
      </c>
      <c r="E167" s="140" t="s">
        <v>297</v>
      </c>
      <c r="F167" s="140" t="s">
        <v>298</v>
      </c>
      <c r="G167" s="140" t="s">
        <v>299</v>
      </c>
      <c r="H167" s="140" t="s">
        <v>300</v>
      </c>
      <c r="I167" s="140" t="s">
        <v>301</v>
      </c>
      <c r="J167" s="141" t="s">
        <v>302</v>
      </c>
      <c r="K167" s="142" t="s">
        <v>303</v>
      </c>
      <c r="L167" s="143" t="s">
        <v>193</v>
      </c>
      <c r="M167" s="144" t="s">
        <v>304</v>
      </c>
      <c r="N167" s="145" t="s">
        <v>305</v>
      </c>
      <c r="O167" s="145" t="s">
        <v>256</v>
      </c>
      <c r="P167" s="145" t="s">
        <v>306</v>
      </c>
      <c r="Q167" s="145" t="s">
        <v>307</v>
      </c>
      <c r="R167" s="145" t="s">
        <v>308</v>
      </c>
      <c r="S167" s="145"/>
      <c r="T167" s="146"/>
      <c r="U167" s="75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28</v>
      </c>
      <c r="C169" s="14" t="s">
        <v>33</v>
      </c>
      <c r="D169" s="14" t="s">
        <v>34</v>
      </c>
      <c r="E169" s="13">
        <v>132</v>
      </c>
      <c r="F169" s="15" t="s">
        <v>309</v>
      </c>
      <c r="G169" s="15">
        <v>31</v>
      </c>
      <c r="H169" s="15">
        <v>9</v>
      </c>
      <c r="I169" s="15">
        <v>0</v>
      </c>
      <c r="J169" s="15">
        <f>(G169-H169-I169)</f>
        <v>22</v>
      </c>
      <c r="K169" s="47">
        <v>12</v>
      </c>
      <c r="L169" s="48">
        <v>8</v>
      </c>
      <c r="M169" s="49">
        <v>0</v>
      </c>
      <c r="N169" s="50">
        <v>2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18" t="s">
        <v>216</v>
      </c>
      <c r="D171" s="219"/>
      <c r="E171" s="219"/>
      <c r="F171" s="219"/>
      <c r="G171" s="219"/>
      <c r="H171" s="219"/>
      <c r="I171" s="219"/>
      <c r="J171" s="219"/>
      <c r="K171" s="219"/>
      <c r="L171" s="219"/>
      <c r="M171" s="220"/>
      <c r="N171" s="220"/>
      <c r="O171" s="220"/>
      <c r="P171" s="220"/>
      <c r="Q171" s="220"/>
      <c r="R171" s="220"/>
      <c r="S171" s="221"/>
      <c r="T171" s="149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0" customFormat="1" ht="84">
      <c r="A173" s="50" t="s">
        <v>191</v>
      </c>
      <c r="B173" s="15" t="s">
        <v>192</v>
      </c>
      <c r="C173" s="139" t="s">
        <v>0</v>
      </c>
      <c r="D173" s="139" t="s">
        <v>1</v>
      </c>
      <c r="E173" s="140" t="s">
        <v>297</v>
      </c>
      <c r="F173" s="140" t="s">
        <v>298</v>
      </c>
      <c r="G173" s="140" t="s">
        <v>299</v>
      </c>
      <c r="H173" s="140" t="s">
        <v>300</v>
      </c>
      <c r="I173" s="140" t="s">
        <v>301</v>
      </c>
      <c r="J173" s="141" t="s">
        <v>302</v>
      </c>
      <c r="K173" s="142" t="s">
        <v>303</v>
      </c>
      <c r="L173" s="143" t="s">
        <v>193</v>
      </c>
      <c r="M173" s="144" t="s">
        <v>304</v>
      </c>
      <c r="N173" s="145" t="s">
        <v>305</v>
      </c>
      <c r="O173" s="145" t="s">
        <v>256</v>
      </c>
      <c r="P173" s="145" t="s">
        <v>306</v>
      </c>
      <c r="Q173" s="145" t="s">
        <v>307</v>
      </c>
      <c r="R173" s="145" t="s">
        <v>308</v>
      </c>
      <c r="S173" s="145"/>
      <c r="T173" s="146"/>
      <c r="U173" s="75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29</v>
      </c>
      <c r="C175" s="14" t="s">
        <v>61</v>
      </c>
      <c r="D175" s="14" t="s">
        <v>64</v>
      </c>
      <c r="E175" s="13">
        <v>118</v>
      </c>
      <c r="F175" s="15" t="s">
        <v>5</v>
      </c>
      <c r="G175" s="15">
        <v>31</v>
      </c>
      <c r="H175" s="15">
        <v>9</v>
      </c>
      <c r="I175" s="15">
        <v>0</v>
      </c>
      <c r="J175" s="15">
        <f>(G175-H175-I175)</f>
        <v>22</v>
      </c>
      <c r="K175" s="47">
        <v>22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>
        <v>50</v>
      </c>
      <c r="B176" s="15">
        <v>30</v>
      </c>
      <c r="C176" s="14" t="s">
        <v>36</v>
      </c>
      <c r="D176" s="14" t="s">
        <v>37</v>
      </c>
      <c r="E176" s="13">
        <v>165</v>
      </c>
      <c r="F176" s="15" t="s">
        <v>85</v>
      </c>
      <c r="G176" s="15">
        <v>31</v>
      </c>
      <c r="H176" s="15">
        <v>9</v>
      </c>
      <c r="I176" s="15">
        <v>0</v>
      </c>
      <c r="J176" s="15">
        <f>(G176-H176-I176)</f>
        <v>22</v>
      </c>
      <c r="K176" s="47">
        <v>22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>
      <c r="A177" s="50"/>
      <c r="B177" s="15"/>
      <c r="C177" s="14" t="s">
        <v>102</v>
      </c>
      <c r="D177" s="14" t="s">
        <v>83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18" t="s">
        <v>190</v>
      </c>
      <c r="D179" s="219"/>
      <c r="E179" s="219"/>
      <c r="F179" s="219"/>
      <c r="G179" s="219"/>
      <c r="H179" s="219"/>
      <c r="I179" s="219"/>
      <c r="J179" s="219"/>
      <c r="K179" s="219"/>
      <c r="L179" s="219"/>
      <c r="M179" s="220"/>
      <c r="N179" s="220"/>
      <c r="O179" s="220"/>
      <c r="P179" s="220"/>
      <c r="Q179" s="220"/>
      <c r="R179" s="220"/>
      <c r="S179" s="221"/>
      <c r="T179" s="149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191</v>
      </c>
      <c r="B181" s="15" t="s">
        <v>192</v>
      </c>
      <c r="C181" s="139" t="s">
        <v>0</v>
      </c>
      <c r="D181" s="139" t="s">
        <v>1</v>
      </c>
      <c r="E181" s="140" t="s">
        <v>297</v>
      </c>
      <c r="F181" s="140" t="s">
        <v>298</v>
      </c>
      <c r="G181" s="140" t="s">
        <v>299</v>
      </c>
      <c r="H181" s="140" t="s">
        <v>300</v>
      </c>
      <c r="I181" s="140" t="s">
        <v>301</v>
      </c>
      <c r="J181" s="141" t="s">
        <v>302</v>
      </c>
      <c r="K181" s="142" t="s">
        <v>303</v>
      </c>
      <c r="L181" s="143" t="s">
        <v>193</v>
      </c>
      <c r="M181" s="144" t="s">
        <v>304</v>
      </c>
      <c r="N181" s="145" t="s">
        <v>305</v>
      </c>
      <c r="O181" s="145" t="s">
        <v>256</v>
      </c>
      <c r="P181" s="145" t="s">
        <v>306</v>
      </c>
      <c r="Q181" s="145" t="s">
        <v>307</v>
      </c>
      <c r="R181" s="145" t="s">
        <v>308</v>
      </c>
      <c r="S181" s="145"/>
      <c r="T181" s="146"/>
    </row>
    <row r="182" spans="2:20" ht="15" customHeight="1" thickBot="1">
      <c r="B182" s="42"/>
      <c r="C182" s="203" t="s">
        <v>320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>
        <v>51</v>
      </c>
      <c r="B183" s="15">
        <v>31</v>
      </c>
      <c r="C183" s="14" t="s">
        <v>217</v>
      </c>
      <c r="D183" s="14" t="s">
        <v>218</v>
      </c>
      <c r="E183" s="17">
        <v>10073</v>
      </c>
      <c r="F183" s="15" t="s">
        <v>219</v>
      </c>
      <c r="G183" s="15">
        <v>31</v>
      </c>
      <c r="H183" s="15">
        <v>9</v>
      </c>
      <c r="I183" s="15">
        <v>0</v>
      </c>
      <c r="J183" s="15">
        <f>(G183-H183-I183)</f>
        <v>22</v>
      </c>
      <c r="K183" s="47">
        <v>22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210" t="s">
        <v>285</v>
      </c>
      <c r="V183" s="210" t="s">
        <v>293</v>
      </c>
      <c r="W183" s="210" t="s">
        <v>294</v>
      </c>
      <c r="X183" s="213" t="s">
        <v>295</v>
      </c>
      <c r="Y183" s="210" t="s">
        <v>296</v>
      </c>
    </row>
    <row r="184" spans="2:25" ht="15.75">
      <c r="B184" s="83"/>
      <c r="C184" s="84"/>
      <c r="D184" s="84"/>
      <c r="E184" s="85"/>
      <c r="F184" s="86"/>
      <c r="G184" s="86"/>
      <c r="H184" s="86"/>
      <c r="I184" s="86"/>
      <c r="J184" s="86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11"/>
      <c r="V184" s="211"/>
      <c r="W184" s="211"/>
      <c r="X184" s="214"/>
      <c r="Y184" s="211"/>
    </row>
    <row r="185" spans="1:25" s="80" customFormat="1" ht="84">
      <c r="A185" s="50" t="s">
        <v>191</v>
      </c>
      <c r="B185" s="15" t="s">
        <v>192</v>
      </c>
      <c r="C185" s="139" t="s">
        <v>0</v>
      </c>
      <c r="D185" s="139" t="s">
        <v>1</v>
      </c>
      <c r="E185" s="140" t="s">
        <v>297</v>
      </c>
      <c r="F185" s="140" t="s">
        <v>298</v>
      </c>
      <c r="G185" s="140" t="s">
        <v>299</v>
      </c>
      <c r="H185" s="140" t="s">
        <v>300</v>
      </c>
      <c r="I185" s="140" t="s">
        <v>301</v>
      </c>
      <c r="J185" s="141" t="s">
        <v>302</v>
      </c>
      <c r="K185" s="142" t="s">
        <v>303</v>
      </c>
      <c r="L185" s="143" t="s">
        <v>193</v>
      </c>
      <c r="M185" s="144" t="s">
        <v>304</v>
      </c>
      <c r="N185" s="145" t="s">
        <v>305</v>
      </c>
      <c r="O185" s="145" t="s">
        <v>256</v>
      </c>
      <c r="P185" s="145" t="s">
        <v>306</v>
      </c>
      <c r="Q185" s="145" t="s">
        <v>307</v>
      </c>
      <c r="R185" s="145" t="s">
        <v>308</v>
      </c>
      <c r="S185" s="145"/>
      <c r="T185" s="146"/>
      <c r="U185" s="211"/>
      <c r="V185" s="211"/>
      <c r="W185" s="211"/>
      <c r="X185" s="214"/>
      <c r="Y185" s="211"/>
    </row>
    <row r="186" spans="2:25" ht="15.75">
      <c r="B186" s="83"/>
      <c r="C186" s="84"/>
      <c r="D186" s="84"/>
      <c r="E186" s="85"/>
      <c r="F186" s="86"/>
      <c r="G186" s="86"/>
      <c r="H186" s="86"/>
      <c r="I186" s="86"/>
      <c r="J186" s="86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11"/>
      <c r="V186" s="211"/>
      <c r="W186" s="211"/>
      <c r="X186" s="214"/>
      <c r="Y186" s="211"/>
    </row>
    <row r="187" spans="1:25" ht="15.75" thickBot="1">
      <c r="A187" s="50">
        <v>52</v>
      </c>
      <c r="B187" s="15">
        <v>32</v>
      </c>
      <c r="C187" s="14" t="s">
        <v>118</v>
      </c>
      <c r="D187" s="14" t="s">
        <v>68</v>
      </c>
      <c r="E187" s="13">
        <v>519</v>
      </c>
      <c r="F187" s="15" t="s">
        <v>5</v>
      </c>
      <c r="G187" s="15">
        <v>31</v>
      </c>
      <c r="H187" s="15">
        <v>9</v>
      </c>
      <c r="I187" s="15">
        <v>0</v>
      </c>
      <c r="J187" s="15">
        <f>(G187-H187-I187)</f>
        <v>22</v>
      </c>
      <c r="K187" s="47">
        <v>18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12"/>
      <c r="V187" s="212"/>
      <c r="W187" s="212"/>
      <c r="X187" s="215"/>
      <c r="Y187" s="212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61" customFormat="1" ht="49.5" thickBot="1">
      <c r="A189" s="150">
        <v>52</v>
      </c>
      <c r="B189" s="150">
        <v>32</v>
      </c>
      <c r="C189" s="208" t="s">
        <v>220</v>
      </c>
      <c r="D189" s="209"/>
      <c r="E189" s="170"/>
      <c r="J189" s="153">
        <f aca="true" t="shared" si="2" ref="J189:S189">SUM(J88:J187)</f>
        <v>704</v>
      </c>
      <c r="K189" s="154">
        <f t="shared" si="2"/>
        <v>594</v>
      </c>
      <c r="L189" s="155">
        <f t="shared" si="2"/>
        <v>79</v>
      </c>
      <c r="M189" s="155">
        <f t="shared" si="2"/>
        <v>18</v>
      </c>
      <c r="N189" s="155">
        <f t="shared" si="2"/>
        <v>3</v>
      </c>
      <c r="O189" s="155">
        <f t="shared" si="2"/>
        <v>9</v>
      </c>
      <c r="P189" s="155">
        <f t="shared" si="2"/>
        <v>1</v>
      </c>
      <c r="Q189" s="154">
        <f t="shared" si="2"/>
        <v>0</v>
      </c>
      <c r="R189" s="154">
        <f t="shared" si="2"/>
        <v>0</v>
      </c>
      <c r="S189" s="154">
        <f t="shared" si="2"/>
        <v>0</v>
      </c>
      <c r="T189" s="154"/>
      <c r="U189" s="157">
        <f>J189</f>
        <v>704</v>
      </c>
      <c r="V189" s="158">
        <f>L189+M189+N189+O189+P189</f>
        <v>110</v>
      </c>
      <c r="W189" s="118">
        <f>U189-V189</f>
        <v>594</v>
      </c>
      <c r="X189" s="159">
        <f>(U189-V189)/ABS(U189)</f>
        <v>0.84375</v>
      </c>
      <c r="Y189" s="160">
        <f>V189/U189%</f>
        <v>15.625</v>
      </c>
    </row>
    <row r="190" spans="1:25" s="18" customFormat="1" ht="15.75">
      <c r="A190" s="128"/>
      <c r="B190" s="128"/>
      <c r="C190" s="129"/>
      <c r="D190" s="130"/>
      <c r="E190" s="8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71"/>
      <c r="V190" s="171"/>
      <c r="W190" s="171"/>
      <c r="X190" s="172"/>
      <c r="Y190" s="173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32"/>
      <c r="C192" s="205" t="s">
        <v>259</v>
      </c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7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00" customFormat="1" ht="142.5">
      <c r="A194" s="194" t="s">
        <v>254</v>
      </c>
      <c r="B194" s="195" t="s">
        <v>255</v>
      </c>
      <c r="C194" s="195" t="s">
        <v>0</v>
      </c>
      <c r="D194" s="195" t="s">
        <v>1</v>
      </c>
      <c r="E194" s="195" t="s">
        <v>280</v>
      </c>
      <c r="F194" s="195" t="s">
        <v>281</v>
      </c>
      <c r="G194" s="195" t="s">
        <v>282</v>
      </c>
      <c r="H194" s="195" t="s">
        <v>283</v>
      </c>
      <c r="I194" s="195" t="s">
        <v>284</v>
      </c>
      <c r="J194" s="195" t="s">
        <v>285</v>
      </c>
      <c r="K194" s="193" t="s">
        <v>286</v>
      </c>
      <c r="L194" s="196" t="s">
        <v>287</v>
      </c>
      <c r="M194" s="197" t="s">
        <v>288</v>
      </c>
      <c r="N194" s="198" t="s">
        <v>289</v>
      </c>
      <c r="O194" s="198" t="s">
        <v>256</v>
      </c>
      <c r="P194" s="198" t="s">
        <v>290</v>
      </c>
      <c r="Q194" s="198" t="s">
        <v>291</v>
      </c>
      <c r="R194" s="198" t="s">
        <v>292</v>
      </c>
      <c r="S194" s="198"/>
      <c r="T194" s="198"/>
      <c r="U194" s="199" t="s">
        <v>285</v>
      </c>
      <c r="V194" s="194" t="s">
        <v>293</v>
      </c>
      <c r="W194" s="194" t="s">
        <v>294</v>
      </c>
      <c r="X194" s="194" t="s">
        <v>295</v>
      </c>
      <c r="Y194" s="194" t="s">
        <v>296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24" t="s">
        <v>271</v>
      </c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6"/>
      <c r="T196" s="162"/>
    </row>
    <row r="197" spans="1:20" ht="15.75">
      <c r="A197" s="56"/>
      <c r="B197" s="8"/>
      <c r="C197" s="169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</row>
    <row r="198" spans="1:20" ht="69" customHeight="1">
      <c r="A198" s="50" t="s">
        <v>191</v>
      </c>
      <c r="B198" s="15" t="s">
        <v>192</v>
      </c>
      <c r="C198" s="139" t="s">
        <v>0</v>
      </c>
      <c r="D198" s="139" t="s">
        <v>1</v>
      </c>
      <c r="E198" s="140" t="s">
        <v>297</v>
      </c>
      <c r="F198" s="140" t="s">
        <v>298</v>
      </c>
      <c r="G198" s="140" t="s">
        <v>299</v>
      </c>
      <c r="H198" s="140" t="s">
        <v>300</v>
      </c>
      <c r="I198" s="140" t="s">
        <v>301</v>
      </c>
      <c r="J198" s="141" t="s">
        <v>302</v>
      </c>
      <c r="K198" s="142" t="s">
        <v>303</v>
      </c>
      <c r="L198" s="143" t="s">
        <v>193</v>
      </c>
      <c r="M198" s="144" t="s">
        <v>304</v>
      </c>
      <c r="N198" s="145" t="s">
        <v>305</v>
      </c>
      <c r="O198" s="145" t="s">
        <v>256</v>
      </c>
      <c r="P198" s="145" t="s">
        <v>306</v>
      </c>
      <c r="Q198" s="145" t="s">
        <v>307</v>
      </c>
      <c r="R198" s="145" t="s">
        <v>308</v>
      </c>
      <c r="S198" s="145"/>
      <c r="T198" s="146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53</v>
      </c>
      <c r="B200" s="15">
        <v>1</v>
      </c>
      <c r="C200" s="14" t="s">
        <v>221</v>
      </c>
      <c r="D200" s="14" t="s">
        <v>70</v>
      </c>
      <c r="E200" s="13">
        <v>9994</v>
      </c>
      <c r="F200" s="15" t="s">
        <v>195</v>
      </c>
      <c r="G200" s="15">
        <v>31</v>
      </c>
      <c r="H200" s="15">
        <v>9</v>
      </c>
      <c r="I200" s="15">
        <v>0</v>
      </c>
      <c r="J200" s="15">
        <f>(G200-H200-I200)</f>
        <v>22</v>
      </c>
      <c r="K200" s="47">
        <v>22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6"/>
      <c r="G201" s="76"/>
      <c r="H201" s="76"/>
      <c r="I201" s="76"/>
      <c r="J201" s="76"/>
      <c r="N201" s="21"/>
      <c r="O201" s="21"/>
      <c r="P201" s="21"/>
      <c r="Q201" s="21"/>
      <c r="R201" s="21"/>
    </row>
    <row r="202" spans="3:20" ht="15.75" customHeight="1" thickBot="1">
      <c r="C202" s="218" t="s">
        <v>187</v>
      </c>
      <c r="D202" s="219"/>
      <c r="E202" s="219"/>
      <c r="F202" s="219"/>
      <c r="G202" s="219"/>
      <c r="H202" s="219"/>
      <c r="I202" s="219"/>
      <c r="J202" s="219"/>
      <c r="K202" s="219"/>
      <c r="L202" s="219"/>
      <c r="M202" s="220"/>
      <c r="N202" s="220"/>
      <c r="O202" s="220"/>
      <c r="P202" s="220"/>
      <c r="Q202" s="220"/>
      <c r="R202" s="220"/>
      <c r="S202" s="221"/>
      <c r="T202" s="149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191</v>
      </c>
      <c r="B204" s="15" t="s">
        <v>192</v>
      </c>
      <c r="C204" s="139" t="s">
        <v>0</v>
      </c>
      <c r="D204" s="139" t="s">
        <v>1</v>
      </c>
      <c r="E204" s="140" t="s">
        <v>297</v>
      </c>
      <c r="F204" s="140" t="s">
        <v>298</v>
      </c>
      <c r="G204" s="140" t="s">
        <v>299</v>
      </c>
      <c r="H204" s="140" t="s">
        <v>300</v>
      </c>
      <c r="I204" s="140" t="s">
        <v>301</v>
      </c>
      <c r="J204" s="141" t="s">
        <v>302</v>
      </c>
      <c r="K204" s="142" t="s">
        <v>303</v>
      </c>
      <c r="L204" s="143" t="s">
        <v>193</v>
      </c>
      <c r="M204" s="144" t="s">
        <v>304</v>
      </c>
      <c r="N204" s="145" t="s">
        <v>305</v>
      </c>
      <c r="O204" s="145" t="s">
        <v>256</v>
      </c>
      <c r="P204" s="145" t="s">
        <v>306</v>
      </c>
      <c r="Q204" s="145" t="s">
        <v>307</v>
      </c>
      <c r="R204" s="145" t="s">
        <v>308</v>
      </c>
      <c r="S204" s="145"/>
      <c r="T204" s="146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54</v>
      </c>
      <c r="B206" s="15">
        <v>2</v>
      </c>
      <c r="C206" s="14" t="s">
        <v>48</v>
      </c>
      <c r="D206" s="14" t="s">
        <v>49</v>
      </c>
      <c r="E206" s="13">
        <v>99</v>
      </c>
      <c r="F206" s="15" t="s">
        <v>50</v>
      </c>
      <c r="G206" s="15">
        <v>31</v>
      </c>
      <c r="H206" s="15">
        <v>9</v>
      </c>
      <c r="I206" s="15">
        <v>0</v>
      </c>
      <c r="J206" s="15">
        <f>(G206-H206-I206)</f>
        <v>22</v>
      </c>
      <c r="K206" s="47">
        <v>18</v>
      </c>
      <c r="L206" s="48">
        <v>0</v>
      </c>
      <c r="M206" s="49">
        <v>4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139</v>
      </c>
      <c r="G207" s="15">
        <v>31</v>
      </c>
      <c r="H207" s="15">
        <v>9</v>
      </c>
      <c r="I207" s="15">
        <v>0</v>
      </c>
      <c r="J207" s="15">
        <f>(G207-H207-I207)</f>
        <v>22</v>
      </c>
      <c r="K207" s="47">
        <v>21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4</v>
      </c>
      <c r="C208" s="14" t="s">
        <v>41</v>
      </c>
      <c r="D208" s="14" t="s">
        <v>42</v>
      </c>
      <c r="E208" s="13">
        <v>93</v>
      </c>
      <c r="F208" s="15" t="s">
        <v>5</v>
      </c>
      <c r="G208" s="15">
        <v>31</v>
      </c>
      <c r="H208" s="15">
        <v>9</v>
      </c>
      <c r="I208" s="15">
        <v>0</v>
      </c>
      <c r="J208" s="15">
        <f>(G208-H208-I208)</f>
        <v>22</v>
      </c>
      <c r="K208" s="47">
        <v>19</v>
      </c>
      <c r="L208" s="48">
        <v>3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57</v>
      </c>
      <c r="B209" s="15">
        <v>5</v>
      </c>
      <c r="C209" s="14" t="s">
        <v>61</v>
      </c>
      <c r="D209" s="14" t="s">
        <v>62</v>
      </c>
      <c r="E209" s="13">
        <v>181</v>
      </c>
      <c r="F209" s="15" t="s">
        <v>5</v>
      </c>
      <c r="G209" s="15">
        <v>31</v>
      </c>
      <c r="H209" s="15">
        <v>9</v>
      </c>
      <c r="I209" s="15">
        <v>0</v>
      </c>
      <c r="J209" s="15">
        <f>(G209-H209-I209)</f>
        <v>22</v>
      </c>
      <c r="K209" s="47">
        <v>21</v>
      </c>
      <c r="L209" s="48">
        <v>1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18" t="s">
        <v>222</v>
      </c>
      <c r="D211" s="219"/>
      <c r="E211" s="219"/>
      <c r="F211" s="219"/>
      <c r="G211" s="219"/>
      <c r="H211" s="219"/>
      <c r="I211" s="219"/>
      <c r="J211" s="219"/>
      <c r="K211" s="219"/>
      <c r="L211" s="219"/>
      <c r="M211" s="220"/>
      <c r="N211" s="220"/>
      <c r="O211" s="220"/>
      <c r="P211" s="220"/>
      <c r="Q211" s="220"/>
      <c r="R211" s="220"/>
      <c r="S211" s="221"/>
      <c r="T211" s="149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191</v>
      </c>
      <c r="B213" s="15" t="s">
        <v>192</v>
      </c>
      <c r="C213" s="139" t="s">
        <v>0</v>
      </c>
      <c r="D213" s="139" t="s">
        <v>1</v>
      </c>
      <c r="E213" s="140" t="s">
        <v>297</v>
      </c>
      <c r="F213" s="140" t="s">
        <v>298</v>
      </c>
      <c r="G213" s="140" t="s">
        <v>299</v>
      </c>
      <c r="H213" s="140" t="s">
        <v>300</v>
      </c>
      <c r="I213" s="140" t="s">
        <v>301</v>
      </c>
      <c r="J213" s="141" t="s">
        <v>302</v>
      </c>
      <c r="K213" s="142" t="s">
        <v>303</v>
      </c>
      <c r="L213" s="143" t="s">
        <v>193</v>
      </c>
      <c r="M213" s="144" t="s">
        <v>304</v>
      </c>
      <c r="N213" s="145" t="s">
        <v>305</v>
      </c>
      <c r="O213" s="145" t="s">
        <v>256</v>
      </c>
      <c r="P213" s="145" t="s">
        <v>306</v>
      </c>
      <c r="Q213" s="145" t="s">
        <v>307</v>
      </c>
      <c r="R213" s="145" t="s">
        <v>308</v>
      </c>
      <c r="S213" s="145"/>
      <c r="T213" s="146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58</v>
      </c>
      <c r="B215" s="15">
        <v>6</v>
      </c>
      <c r="C215" s="14" t="s">
        <v>90</v>
      </c>
      <c r="D215" s="14" t="s">
        <v>92</v>
      </c>
      <c r="E215" s="13">
        <v>127</v>
      </c>
      <c r="F215" s="15" t="s">
        <v>5</v>
      </c>
      <c r="G215" s="15">
        <v>31</v>
      </c>
      <c r="H215" s="15">
        <v>9</v>
      </c>
      <c r="I215" s="15">
        <v>0</v>
      </c>
      <c r="J215" s="15">
        <f>(G215-H215-I215)</f>
        <v>22</v>
      </c>
      <c r="K215" s="47">
        <v>22</v>
      </c>
      <c r="L215" s="48">
        <v>0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7</v>
      </c>
      <c r="C216" s="14" t="s">
        <v>158</v>
      </c>
      <c r="D216" s="14" t="s">
        <v>160</v>
      </c>
      <c r="E216" s="13">
        <v>220</v>
      </c>
      <c r="F216" s="15" t="s">
        <v>159</v>
      </c>
      <c r="G216" s="15">
        <v>31</v>
      </c>
      <c r="H216" s="15">
        <v>9</v>
      </c>
      <c r="I216" s="15">
        <v>0</v>
      </c>
      <c r="J216" s="15">
        <f>(G216-H216-I216)</f>
        <v>22</v>
      </c>
      <c r="K216" s="47">
        <v>15</v>
      </c>
      <c r="L216" s="48">
        <v>0</v>
      </c>
      <c r="M216" s="49">
        <v>6</v>
      </c>
      <c r="N216" s="50">
        <v>1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8</v>
      </c>
      <c r="C217" s="14" t="s">
        <v>87</v>
      </c>
      <c r="D217" s="14" t="s">
        <v>77</v>
      </c>
      <c r="E217" s="13">
        <v>89</v>
      </c>
      <c r="F217" s="15" t="s">
        <v>50</v>
      </c>
      <c r="G217" s="15">
        <v>31</v>
      </c>
      <c r="H217" s="15">
        <v>9</v>
      </c>
      <c r="I217" s="15">
        <v>0</v>
      </c>
      <c r="J217" s="15">
        <f>(G217-H217-I217)</f>
        <v>22</v>
      </c>
      <c r="K217" s="47">
        <v>21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9</v>
      </c>
      <c r="C218" s="104" t="s">
        <v>74</v>
      </c>
      <c r="D218" s="104" t="s">
        <v>18</v>
      </c>
      <c r="E218" s="13">
        <v>106</v>
      </c>
      <c r="F218" s="15" t="s">
        <v>139</v>
      </c>
      <c r="G218" s="15">
        <v>31</v>
      </c>
      <c r="H218" s="15">
        <v>5</v>
      </c>
      <c r="I218" s="15">
        <v>0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62</v>
      </c>
      <c r="B219" s="15">
        <v>10</v>
      </c>
      <c r="C219" s="14" t="s">
        <v>28</v>
      </c>
      <c r="D219" s="14" t="s">
        <v>29</v>
      </c>
      <c r="E219" s="13">
        <v>81</v>
      </c>
      <c r="F219" s="15" t="s">
        <v>19</v>
      </c>
      <c r="G219" s="15">
        <v>31</v>
      </c>
      <c r="H219" s="15">
        <v>9</v>
      </c>
      <c r="I219" s="15">
        <v>0</v>
      </c>
      <c r="J219" s="15">
        <f>(G219-H219-I219)</f>
        <v>22</v>
      </c>
      <c r="K219" s="47">
        <v>21</v>
      </c>
      <c r="L219" s="48">
        <v>0</v>
      </c>
      <c r="M219" s="49">
        <v>1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18" t="s">
        <v>188</v>
      </c>
      <c r="D221" s="219"/>
      <c r="E221" s="219"/>
      <c r="F221" s="219"/>
      <c r="G221" s="219"/>
      <c r="H221" s="219"/>
      <c r="I221" s="219"/>
      <c r="J221" s="219"/>
      <c r="K221" s="219"/>
      <c r="L221" s="219"/>
      <c r="M221" s="222"/>
      <c r="N221" s="220"/>
      <c r="O221" s="220"/>
      <c r="P221" s="220"/>
      <c r="Q221" s="220"/>
      <c r="R221" s="220"/>
      <c r="S221" s="221"/>
      <c r="T221" s="149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191</v>
      </c>
      <c r="B223" s="15" t="s">
        <v>192</v>
      </c>
      <c r="C223" s="139" t="s">
        <v>0</v>
      </c>
      <c r="D223" s="139" t="s">
        <v>1</v>
      </c>
      <c r="E223" s="140" t="s">
        <v>297</v>
      </c>
      <c r="F223" s="140" t="s">
        <v>298</v>
      </c>
      <c r="G223" s="140" t="s">
        <v>299</v>
      </c>
      <c r="H223" s="140" t="s">
        <v>300</v>
      </c>
      <c r="I223" s="140" t="s">
        <v>301</v>
      </c>
      <c r="J223" s="141" t="s">
        <v>302</v>
      </c>
      <c r="K223" s="142" t="s">
        <v>303</v>
      </c>
      <c r="L223" s="143" t="s">
        <v>193</v>
      </c>
      <c r="M223" s="144" t="s">
        <v>304</v>
      </c>
      <c r="N223" s="145" t="s">
        <v>305</v>
      </c>
      <c r="O223" s="145" t="s">
        <v>256</v>
      </c>
      <c r="P223" s="145" t="s">
        <v>306</v>
      </c>
      <c r="Q223" s="145" t="s">
        <v>307</v>
      </c>
      <c r="R223" s="145" t="s">
        <v>308</v>
      </c>
      <c r="S223" s="145"/>
      <c r="T223" s="146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63</v>
      </c>
      <c r="B225" s="15">
        <v>11</v>
      </c>
      <c r="C225" s="14" t="s">
        <v>223</v>
      </c>
      <c r="D225" s="14" t="s">
        <v>24</v>
      </c>
      <c r="E225" s="13">
        <v>260</v>
      </c>
      <c r="F225" s="15" t="s">
        <v>5</v>
      </c>
      <c r="G225" s="15">
        <v>31</v>
      </c>
      <c r="H225" s="15">
        <v>9</v>
      </c>
      <c r="I225" s="15">
        <v>0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12</v>
      </c>
      <c r="C226" s="14" t="s">
        <v>110</v>
      </c>
      <c r="D226" s="14" t="s">
        <v>111</v>
      </c>
      <c r="E226" s="13">
        <v>45</v>
      </c>
      <c r="F226" s="15" t="s">
        <v>5</v>
      </c>
      <c r="G226" s="15">
        <v>31</v>
      </c>
      <c r="H226" s="15">
        <v>9</v>
      </c>
      <c r="I226" s="15">
        <v>0</v>
      </c>
      <c r="J226" s="15">
        <f>(G226-H226-I226)</f>
        <v>22</v>
      </c>
      <c r="K226" s="47">
        <v>21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13</v>
      </c>
      <c r="C227" s="14" t="s">
        <v>141</v>
      </c>
      <c r="D227" s="14" t="s">
        <v>142</v>
      </c>
      <c r="E227" s="13">
        <v>92</v>
      </c>
      <c r="F227" s="15" t="s">
        <v>139</v>
      </c>
      <c r="G227" s="15">
        <v>31</v>
      </c>
      <c r="H227" s="15">
        <v>9</v>
      </c>
      <c r="I227" s="15">
        <v>0</v>
      </c>
      <c r="J227" s="15">
        <f>(G227-H227-I227)</f>
        <v>22</v>
      </c>
      <c r="K227" s="47">
        <v>21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1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14</v>
      </c>
      <c r="C228" s="14" t="s">
        <v>224</v>
      </c>
      <c r="D228" s="14" t="s">
        <v>15</v>
      </c>
      <c r="E228" s="13">
        <v>532</v>
      </c>
      <c r="F228" s="15" t="s">
        <v>50</v>
      </c>
      <c r="G228" s="15">
        <v>31</v>
      </c>
      <c r="H228" s="15">
        <v>9</v>
      </c>
      <c r="I228" s="15">
        <v>0</v>
      </c>
      <c r="J228" s="15">
        <f>(G228-H228-I228)</f>
        <v>22</v>
      </c>
      <c r="K228" s="47">
        <v>15</v>
      </c>
      <c r="L228" s="48">
        <v>3</v>
      </c>
      <c r="M228" s="49">
        <v>3</v>
      </c>
      <c r="N228" s="50">
        <v>0</v>
      </c>
      <c r="O228" s="51">
        <v>0</v>
      </c>
      <c r="P228" s="51">
        <v>0</v>
      </c>
      <c r="Q228" s="51">
        <v>1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67</v>
      </c>
      <c r="B229" s="15">
        <v>15</v>
      </c>
      <c r="C229" s="14" t="s">
        <v>170</v>
      </c>
      <c r="D229" s="14" t="s">
        <v>171</v>
      </c>
      <c r="E229" s="13">
        <v>531</v>
      </c>
      <c r="F229" s="15" t="s">
        <v>50</v>
      </c>
      <c r="G229" s="15">
        <v>31</v>
      </c>
      <c r="H229" s="15">
        <v>9</v>
      </c>
      <c r="I229" s="15">
        <v>0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18" t="s">
        <v>225</v>
      </c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0"/>
      <c r="O231" s="220"/>
      <c r="P231" s="220"/>
      <c r="Q231" s="220"/>
      <c r="R231" s="220"/>
      <c r="S231" s="221"/>
      <c r="T231" s="149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191</v>
      </c>
      <c r="B233" s="15" t="s">
        <v>192</v>
      </c>
      <c r="C233" s="139" t="s">
        <v>0</v>
      </c>
      <c r="D233" s="139" t="s">
        <v>1</v>
      </c>
      <c r="E233" s="140" t="s">
        <v>297</v>
      </c>
      <c r="F233" s="140" t="s">
        <v>298</v>
      </c>
      <c r="G233" s="140" t="s">
        <v>299</v>
      </c>
      <c r="H233" s="140" t="s">
        <v>300</v>
      </c>
      <c r="I233" s="140" t="s">
        <v>301</v>
      </c>
      <c r="J233" s="141" t="s">
        <v>302</v>
      </c>
      <c r="K233" s="142" t="s">
        <v>303</v>
      </c>
      <c r="L233" s="143" t="s">
        <v>193</v>
      </c>
      <c r="M233" s="144" t="s">
        <v>304</v>
      </c>
      <c r="N233" s="145" t="s">
        <v>305</v>
      </c>
      <c r="O233" s="145" t="s">
        <v>256</v>
      </c>
      <c r="P233" s="145" t="s">
        <v>306</v>
      </c>
      <c r="Q233" s="145" t="s">
        <v>307</v>
      </c>
      <c r="R233" s="145" t="s">
        <v>308</v>
      </c>
      <c r="S233" s="145"/>
      <c r="T233" s="146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68</v>
      </c>
      <c r="B235" s="15">
        <v>16</v>
      </c>
      <c r="C235" s="14" t="s">
        <v>143</v>
      </c>
      <c r="D235" s="14" t="s">
        <v>144</v>
      </c>
      <c r="E235" s="13">
        <v>115</v>
      </c>
      <c r="F235" s="15" t="s">
        <v>5</v>
      </c>
      <c r="G235" s="15">
        <v>31</v>
      </c>
      <c r="H235" s="15">
        <v>9</v>
      </c>
      <c r="I235" s="15">
        <v>0</v>
      </c>
      <c r="J235" s="15">
        <f>(G235-H235-I235)</f>
        <v>22</v>
      </c>
      <c r="K235" s="47">
        <v>22</v>
      </c>
      <c r="L235" s="48">
        <v>0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69</v>
      </c>
      <c r="B236" s="15">
        <v>17</v>
      </c>
      <c r="C236" s="14" t="s">
        <v>153</v>
      </c>
      <c r="D236" s="14" t="s">
        <v>154</v>
      </c>
      <c r="E236" s="13">
        <v>116</v>
      </c>
      <c r="F236" s="15" t="s">
        <v>50</v>
      </c>
      <c r="G236" s="15">
        <v>31</v>
      </c>
      <c r="H236" s="15">
        <v>9</v>
      </c>
      <c r="I236" s="15">
        <v>0</v>
      </c>
      <c r="J236" s="15">
        <f>(G236-H236-I236)</f>
        <v>22</v>
      </c>
      <c r="K236" s="47">
        <v>18</v>
      </c>
      <c r="L236" s="48">
        <v>3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18" t="s">
        <v>226</v>
      </c>
      <c r="D239" s="219"/>
      <c r="E239" s="219"/>
      <c r="F239" s="219"/>
      <c r="G239" s="219"/>
      <c r="H239" s="219"/>
      <c r="I239" s="219"/>
      <c r="J239" s="219"/>
      <c r="K239" s="219"/>
      <c r="L239" s="219"/>
      <c r="M239" s="222"/>
      <c r="N239" s="220"/>
      <c r="O239" s="220"/>
      <c r="P239" s="220"/>
      <c r="Q239" s="220"/>
      <c r="R239" s="220"/>
      <c r="S239" s="221"/>
      <c r="T239" s="149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191</v>
      </c>
      <c r="B241" s="15" t="s">
        <v>192</v>
      </c>
      <c r="C241" s="139" t="s">
        <v>0</v>
      </c>
      <c r="D241" s="139" t="s">
        <v>1</v>
      </c>
      <c r="E241" s="140" t="s">
        <v>297</v>
      </c>
      <c r="F241" s="140" t="s">
        <v>298</v>
      </c>
      <c r="G241" s="140" t="s">
        <v>299</v>
      </c>
      <c r="H241" s="140" t="s">
        <v>300</v>
      </c>
      <c r="I241" s="140" t="s">
        <v>301</v>
      </c>
      <c r="J241" s="141" t="s">
        <v>302</v>
      </c>
      <c r="K241" s="142" t="s">
        <v>303</v>
      </c>
      <c r="L241" s="143" t="s">
        <v>193</v>
      </c>
      <c r="M241" s="144" t="s">
        <v>304</v>
      </c>
      <c r="N241" s="145" t="s">
        <v>305</v>
      </c>
      <c r="O241" s="145" t="s">
        <v>256</v>
      </c>
      <c r="P241" s="145" t="s">
        <v>306</v>
      </c>
      <c r="Q241" s="145" t="s">
        <v>307</v>
      </c>
      <c r="R241" s="145" t="s">
        <v>308</v>
      </c>
      <c r="S241" s="145"/>
      <c r="T241" s="146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70</v>
      </c>
      <c r="B243" s="15">
        <v>18</v>
      </c>
      <c r="C243" s="14" t="s">
        <v>74</v>
      </c>
      <c r="D243" s="14" t="s">
        <v>77</v>
      </c>
      <c r="E243" s="13">
        <v>109</v>
      </c>
      <c r="F243" s="15" t="s">
        <v>5</v>
      </c>
      <c r="G243" s="15">
        <v>31</v>
      </c>
      <c r="H243" s="15">
        <v>9</v>
      </c>
      <c r="I243" s="15">
        <v>0</v>
      </c>
      <c r="J243" s="15">
        <f>(G243-H243-I243)</f>
        <v>22</v>
      </c>
      <c r="K243" s="47">
        <v>20</v>
      </c>
      <c r="L243" s="48">
        <v>2</v>
      </c>
      <c r="M243" s="49">
        <v>0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18" t="s">
        <v>227</v>
      </c>
      <c r="D245" s="219"/>
      <c r="E245" s="219"/>
      <c r="F245" s="219"/>
      <c r="G245" s="219"/>
      <c r="H245" s="219"/>
      <c r="I245" s="219"/>
      <c r="J245" s="219"/>
      <c r="K245" s="219"/>
      <c r="L245" s="219"/>
      <c r="M245" s="222"/>
      <c r="N245" s="220"/>
      <c r="O245" s="220"/>
      <c r="P245" s="220"/>
      <c r="Q245" s="220"/>
      <c r="R245" s="220"/>
      <c r="S245" s="221"/>
      <c r="T245" s="149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191</v>
      </c>
      <c r="B247" s="15" t="s">
        <v>192</v>
      </c>
      <c r="C247" s="139" t="s">
        <v>0</v>
      </c>
      <c r="D247" s="139" t="s">
        <v>1</v>
      </c>
      <c r="E247" s="140" t="s">
        <v>297</v>
      </c>
      <c r="F247" s="140" t="s">
        <v>298</v>
      </c>
      <c r="G247" s="140" t="s">
        <v>299</v>
      </c>
      <c r="H247" s="140" t="s">
        <v>300</v>
      </c>
      <c r="I247" s="140" t="s">
        <v>301</v>
      </c>
      <c r="J247" s="141" t="s">
        <v>302</v>
      </c>
      <c r="K247" s="142" t="s">
        <v>303</v>
      </c>
      <c r="L247" s="143" t="s">
        <v>193</v>
      </c>
      <c r="M247" s="144" t="s">
        <v>304</v>
      </c>
      <c r="N247" s="145" t="s">
        <v>305</v>
      </c>
      <c r="O247" s="145" t="s">
        <v>256</v>
      </c>
      <c r="P247" s="145" t="s">
        <v>306</v>
      </c>
      <c r="Q247" s="145" t="s">
        <v>307</v>
      </c>
      <c r="R247" s="145" t="s">
        <v>308</v>
      </c>
      <c r="S247" s="145"/>
      <c r="T247" s="146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71</v>
      </c>
      <c r="B249" s="15">
        <v>19</v>
      </c>
      <c r="C249" s="104" t="s">
        <v>57</v>
      </c>
      <c r="D249" s="104" t="s">
        <v>58</v>
      </c>
      <c r="E249" s="13">
        <v>95</v>
      </c>
      <c r="F249" s="15" t="s">
        <v>85</v>
      </c>
      <c r="G249" s="15">
        <v>31</v>
      </c>
      <c r="H249" s="15">
        <v>9</v>
      </c>
      <c r="I249" s="15">
        <v>13</v>
      </c>
      <c r="J249" s="15">
        <f>(G249-H249-I249)</f>
        <v>9</v>
      </c>
      <c r="K249" s="47">
        <v>2</v>
      </c>
      <c r="L249" s="48">
        <v>0</v>
      </c>
      <c r="M249" s="49">
        <v>1</v>
      </c>
      <c r="N249" s="50">
        <v>0</v>
      </c>
      <c r="O249" s="51">
        <v>0</v>
      </c>
      <c r="P249" s="51">
        <v>5</v>
      </c>
      <c r="Q249" s="51">
        <v>0</v>
      </c>
      <c r="R249" s="51">
        <v>0</v>
      </c>
      <c r="S249" s="53">
        <f>J249-K249-L249-M249-N249-O249-P249-Q249</f>
        <v>1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74"/>
      <c r="V250" s="174"/>
      <c r="W250" s="174"/>
      <c r="X250" s="174"/>
      <c r="Y250" s="174"/>
    </row>
    <row r="251" spans="3:25" ht="15.75" thickBot="1">
      <c r="C251" s="218" t="s">
        <v>189</v>
      </c>
      <c r="D251" s="219"/>
      <c r="E251" s="219"/>
      <c r="F251" s="219"/>
      <c r="G251" s="219"/>
      <c r="H251" s="219"/>
      <c r="I251" s="219"/>
      <c r="J251" s="219"/>
      <c r="K251" s="219"/>
      <c r="L251" s="219"/>
      <c r="M251" s="222"/>
      <c r="N251" s="220"/>
      <c r="O251" s="220"/>
      <c r="P251" s="220"/>
      <c r="Q251" s="220"/>
      <c r="R251" s="220"/>
      <c r="S251" s="221"/>
      <c r="T251" s="149"/>
      <c r="U251" s="210" t="s">
        <v>285</v>
      </c>
      <c r="V251" s="210" t="s">
        <v>293</v>
      </c>
      <c r="W251" s="210" t="s">
        <v>294</v>
      </c>
      <c r="X251" s="213" t="s">
        <v>295</v>
      </c>
      <c r="Y251" s="210" t="s">
        <v>296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11"/>
      <c r="V252" s="211"/>
      <c r="W252" s="211"/>
      <c r="X252" s="214"/>
      <c r="Y252" s="211"/>
    </row>
    <row r="253" spans="1:25" ht="84">
      <c r="A253" s="50" t="s">
        <v>191</v>
      </c>
      <c r="B253" s="15" t="s">
        <v>192</v>
      </c>
      <c r="C253" s="139" t="s">
        <v>0</v>
      </c>
      <c r="D253" s="139" t="s">
        <v>1</v>
      </c>
      <c r="E253" s="140" t="s">
        <v>297</v>
      </c>
      <c r="F253" s="140" t="s">
        <v>298</v>
      </c>
      <c r="G253" s="140" t="s">
        <v>299</v>
      </c>
      <c r="H253" s="140" t="s">
        <v>300</v>
      </c>
      <c r="I253" s="140" t="s">
        <v>301</v>
      </c>
      <c r="J253" s="141" t="s">
        <v>302</v>
      </c>
      <c r="K253" s="142" t="s">
        <v>303</v>
      </c>
      <c r="L253" s="143" t="s">
        <v>193</v>
      </c>
      <c r="M253" s="144" t="s">
        <v>304</v>
      </c>
      <c r="N253" s="145" t="s">
        <v>305</v>
      </c>
      <c r="O253" s="145" t="s">
        <v>256</v>
      </c>
      <c r="P253" s="145" t="s">
        <v>306</v>
      </c>
      <c r="Q253" s="145" t="s">
        <v>307</v>
      </c>
      <c r="R253" s="145" t="s">
        <v>308</v>
      </c>
      <c r="S253" s="145"/>
      <c r="T253" s="146"/>
      <c r="U253" s="211"/>
      <c r="V253" s="211"/>
      <c r="W253" s="211"/>
      <c r="X253" s="214"/>
      <c r="Y253" s="211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5"/>
      <c r="O254" s="75"/>
      <c r="P254" s="75"/>
      <c r="Q254" s="75"/>
      <c r="R254" s="75"/>
      <c r="U254" s="211"/>
      <c r="V254" s="211"/>
      <c r="W254" s="211"/>
      <c r="X254" s="214"/>
      <c r="Y254" s="211"/>
    </row>
    <row r="255" spans="1:25" ht="15">
      <c r="A255" s="50">
        <v>72</v>
      </c>
      <c r="B255" s="82">
        <v>20</v>
      </c>
      <c r="C255" s="89" t="s">
        <v>112</v>
      </c>
      <c r="D255" s="89" t="s">
        <v>39</v>
      </c>
      <c r="E255" s="81">
        <v>9997</v>
      </c>
      <c r="F255" s="82" t="s">
        <v>219</v>
      </c>
      <c r="G255" s="15">
        <v>31</v>
      </c>
      <c r="H255" s="15">
        <v>9</v>
      </c>
      <c r="I255" s="15">
        <v>0</v>
      </c>
      <c r="J255" s="15">
        <f>(G255-H255-I255)</f>
        <v>22</v>
      </c>
      <c r="K255" s="47">
        <v>20</v>
      </c>
      <c r="L255" s="48">
        <v>2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11"/>
      <c r="V255" s="211"/>
      <c r="W255" s="211"/>
      <c r="X255" s="214"/>
      <c r="Y255" s="211"/>
    </row>
    <row r="256" spans="1:25" ht="15">
      <c r="A256" s="50">
        <v>73</v>
      </c>
      <c r="B256" s="82">
        <v>21</v>
      </c>
      <c r="C256" s="191" t="s">
        <v>272</v>
      </c>
      <c r="D256" s="191" t="s">
        <v>17</v>
      </c>
      <c r="E256" s="81">
        <v>1014</v>
      </c>
      <c r="F256" s="82" t="s">
        <v>219</v>
      </c>
      <c r="G256" s="15">
        <v>31</v>
      </c>
      <c r="H256" s="15">
        <v>9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11"/>
      <c r="V256" s="211"/>
      <c r="W256" s="211"/>
      <c r="X256" s="214"/>
      <c r="Y256" s="211"/>
    </row>
    <row r="257" spans="1:25" ht="15">
      <c r="A257" s="50">
        <v>74</v>
      </c>
      <c r="B257" s="82">
        <v>22</v>
      </c>
      <c r="C257" s="191" t="s">
        <v>273</v>
      </c>
      <c r="D257" s="191" t="s">
        <v>274</v>
      </c>
      <c r="E257" s="81">
        <v>1022</v>
      </c>
      <c r="F257" s="82" t="s">
        <v>219</v>
      </c>
      <c r="G257" s="15">
        <v>31</v>
      </c>
      <c r="H257" s="15">
        <v>9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11"/>
      <c r="V257" s="211"/>
      <c r="W257" s="211"/>
      <c r="X257" s="214"/>
      <c r="Y257" s="211"/>
    </row>
    <row r="258" spans="1:25" ht="15">
      <c r="A258" s="50">
        <v>75</v>
      </c>
      <c r="B258" s="82">
        <v>23</v>
      </c>
      <c r="C258" s="89" t="s">
        <v>94</v>
      </c>
      <c r="D258" s="89" t="s">
        <v>275</v>
      </c>
      <c r="E258" s="81">
        <v>1010</v>
      </c>
      <c r="F258" s="82" t="s">
        <v>219</v>
      </c>
      <c r="G258" s="15">
        <v>31</v>
      </c>
      <c r="H258" s="15">
        <v>9</v>
      </c>
      <c r="I258" s="15">
        <v>0</v>
      </c>
      <c r="J258" s="15">
        <f>(G258-H258-I258)</f>
        <v>22</v>
      </c>
      <c r="K258" s="47">
        <v>21</v>
      </c>
      <c r="L258" s="48">
        <v>1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11"/>
      <c r="V258" s="211"/>
      <c r="W258" s="211"/>
      <c r="X258" s="214"/>
      <c r="Y258" s="211"/>
    </row>
    <row r="259" spans="1:25" ht="15.75" thickBot="1">
      <c r="A259" s="50">
        <v>76</v>
      </c>
      <c r="B259" s="82">
        <v>24</v>
      </c>
      <c r="C259" s="89" t="s">
        <v>276</v>
      </c>
      <c r="D259" s="89" t="s">
        <v>175</v>
      </c>
      <c r="E259" s="81">
        <v>1009</v>
      </c>
      <c r="F259" s="82" t="s">
        <v>219</v>
      </c>
      <c r="G259" s="15">
        <v>31</v>
      </c>
      <c r="H259" s="15">
        <v>9</v>
      </c>
      <c r="I259" s="15">
        <v>0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12"/>
      <c r="V259" s="212"/>
      <c r="W259" s="212"/>
      <c r="X259" s="215"/>
      <c r="Y259" s="212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61" customFormat="1" ht="49.5" thickBot="1">
      <c r="A261" s="150">
        <v>76</v>
      </c>
      <c r="B261" s="150">
        <v>24</v>
      </c>
      <c r="C261" s="208" t="s">
        <v>228</v>
      </c>
      <c r="D261" s="209"/>
      <c r="E261" s="170"/>
      <c r="J261" s="153">
        <f aca="true" t="shared" si="3" ref="J261:S261">SUM(J195:J259)</f>
        <v>501</v>
      </c>
      <c r="K261" s="154">
        <f t="shared" si="3"/>
        <v>452</v>
      </c>
      <c r="L261" s="155">
        <f t="shared" si="3"/>
        <v>21</v>
      </c>
      <c r="M261" s="155">
        <f t="shared" si="3"/>
        <v>15</v>
      </c>
      <c r="N261" s="155">
        <f t="shared" si="3"/>
        <v>1</v>
      </c>
      <c r="O261" s="155">
        <f t="shared" si="3"/>
        <v>0</v>
      </c>
      <c r="P261" s="155">
        <f t="shared" si="3"/>
        <v>5</v>
      </c>
      <c r="Q261" s="154">
        <f t="shared" si="3"/>
        <v>6</v>
      </c>
      <c r="R261" s="154">
        <f t="shared" si="3"/>
        <v>0</v>
      </c>
      <c r="S261" s="154">
        <f t="shared" si="3"/>
        <v>1</v>
      </c>
      <c r="T261" s="154"/>
      <c r="U261" s="157">
        <f>J261</f>
        <v>501</v>
      </c>
      <c r="V261" s="158">
        <f>L261+M261+N261+O261+P261</f>
        <v>42</v>
      </c>
      <c r="W261" s="118">
        <f>U261-V261</f>
        <v>459</v>
      </c>
      <c r="X261" s="159">
        <f>(U261-V261)/ABS(U261)</f>
        <v>0.9161676646706587</v>
      </c>
      <c r="Y261" s="160">
        <f>V261/U261%</f>
        <v>8.383233532934131</v>
      </c>
    </row>
    <row r="262" spans="1:25" s="18" customFormat="1" ht="15.75">
      <c r="A262" s="128"/>
      <c r="B262" s="128"/>
      <c r="C262" s="129"/>
      <c r="D262" s="130"/>
      <c r="E262" s="88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71"/>
      <c r="V262" s="171"/>
      <c r="W262" s="171"/>
      <c r="X262" s="172"/>
      <c r="Y262" s="173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32"/>
      <c r="C264" s="205" t="s">
        <v>260</v>
      </c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7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00" customFormat="1" ht="142.5">
      <c r="A266" s="194" t="s">
        <v>254</v>
      </c>
      <c r="B266" s="195" t="s">
        <v>255</v>
      </c>
      <c r="C266" s="195" t="s">
        <v>0</v>
      </c>
      <c r="D266" s="195" t="s">
        <v>1</v>
      </c>
      <c r="E266" s="195" t="s">
        <v>280</v>
      </c>
      <c r="F266" s="195" t="s">
        <v>281</v>
      </c>
      <c r="G266" s="195" t="s">
        <v>282</v>
      </c>
      <c r="H266" s="195" t="s">
        <v>283</v>
      </c>
      <c r="I266" s="195" t="s">
        <v>284</v>
      </c>
      <c r="J266" s="195" t="s">
        <v>285</v>
      </c>
      <c r="K266" s="193" t="s">
        <v>286</v>
      </c>
      <c r="L266" s="196" t="s">
        <v>287</v>
      </c>
      <c r="M266" s="197" t="s">
        <v>288</v>
      </c>
      <c r="N266" s="198" t="s">
        <v>289</v>
      </c>
      <c r="O266" s="198" t="s">
        <v>256</v>
      </c>
      <c r="P266" s="198" t="s">
        <v>290</v>
      </c>
      <c r="Q266" s="198" t="s">
        <v>291</v>
      </c>
      <c r="R266" s="198" t="s">
        <v>292</v>
      </c>
      <c r="S266" s="198"/>
      <c r="T266" s="198"/>
      <c r="U266" s="199" t="s">
        <v>285</v>
      </c>
      <c r="V266" s="194" t="s">
        <v>293</v>
      </c>
      <c r="W266" s="194" t="s">
        <v>294</v>
      </c>
      <c r="X266" s="194" t="s">
        <v>295</v>
      </c>
      <c r="Y266" s="194" t="s">
        <v>296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24" t="s">
        <v>271</v>
      </c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6"/>
      <c r="T268" s="162"/>
    </row>
    <row r="269" spans="1:20" ht="15.75">
      <c r="A269" s="56"/>
      <c r="B269" s="8"/>
      <c r="C269" s="169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</row>
    <row r="270" spans="1:20" ht="84">
      <c r="A270" s="50" t="s">
        <v>191</v>
      </c>
      <c r="B270" s="15" t="s">
        <v>192</v>
      </c>
      <c r="C270" s="139" t="s">
        <v>0</v>
      </c>
      <c r="D270" s="139" t="s">
        <v>1</v>
      </c>
      <c r="E270" s="140" t="s">
        <v>297</v>
      </c>
      <c r="F270" s="140" t="s">
        <v>298</v>
      </c>
      <c r="G270" s="140" t="s">
        <v>299</v>
      </c>
      <c r="H270" s="140" t="s">
        <v>300</v>
      </c>
      <c r="I270" s="140" t="s">
        <v>301</v>
      </c>
      <c r="J270" s="141" t="s">
        <v>302</v>
      </c>
      <c r="K270" s="142" t="s">
        <v>303</v>
      </c>
      <c r="L270" s="143" t="s">
        <v>193</v>
      </c>
      <c r="M270" s="144" t="s">
        <v>304</v>
      </c>
      <c r="N270" s="145" t="s">
        <v>305</v>
      </c>
      <c r="O270" s="145" t="s">
        <v>256</v>
      </c>
      <c r="P270" s="145" t="s">
        <v>306</v>
      </c>
      <c r="Q270" s="145" t="s">
        <v>307</v>
      </c>
      <c r="R270" s="145" t="s">
        <v>308</v>
      </c>
      <c r="S270" s="145"/>
      <c r="T270" s="146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77</v>
      </c>
      <c r="B272" s="15">
        <v>1</v>
      </c>
      <c r="C272" s="14" t="s">
        <v>229</v>
      </c>
      <c r="D272" s="14" t="s">
        <v>37</v>
      </c>
      <c r="E272" s="13"/>
      <c r="F272" s="15" t="s">
        <v>195</v>
      </c>
      <c r="G272" s="15">
        <v>31</v>
      </c>
      <c r="H272" s="15">
        <v>5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6</v>
      </c>
      <c r="S272" s="53">
        <f>J272-K272-L272-M272-N272-O272-P272-Q272</f>
        <v>4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18" t="s">
        <v>230</v>
      </c>
      <c r="D274" s="219"/>
      <c r="E274" s="219"/>
      <c r="F274" s="219"/>
      <c r="G274" s="219"/>
      <c r="H274" s="219"/>
      <c r="I274" s="219"/>
      <c r="J274" s="219"/>
      <c r="K274" s="219"/>
      <c r="L274" s="219"/>
      <c r="M274" s="222"/>
      <c r="N274" s="220"/>
      <c r="O274" s="220"/>
      <c r="P274" s="220"/>
      <c r="Q274" s="220"/>
      <c r="R274" s="220"/>
      <c r="S274" s="221"/>
      <c r="T274" s="149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191</v>
      </c>
      <c r="B276" s="15" t="s">
        <v>192</v>
      </c>
      <c r="C276" s="139" t="s">
        <v>0</v>
      </c>
      <c r="D276" s="140" t="s">
        <v>1</v>
      </c>
      <c r="E276" s="140" t="s">
        <v>297</v>
      </c>
      <c r="F276" s="140" t="s">
        <v>298</v>
      </c>
      <c r="G276" s="140" t="s">
        <v>299</v>
      </c>
      <c r="H276" s="140" t="s">
        <v>300</v>
      </c>
      <c r="I276" s="140" t="s">
        <v>301</v>
      </c>
      <c r="J276" s="141" t="s">
        <v>302</v>
      </c>
      <c r="K276" s="142" t="s">
        <v>303</v>
      </c>
      <c r="L276" s="143" t="s">
        <v>193</v>
      </c>
      <c r="M276" s="144" t="s">
        <v>304</v>
      </c>
      <c r="N276" s="145" t="s">
        <v>305</v>
      </c>
      <c r="O276" s="145" t="s">
        <v>256</v>
      </c>
      <c r="P276" s="145" t="s">
        <v>306</v>
      </c>
      <c r="Q276" s="145" t="s">
        <v>307</v>
      </c>
      <c r="R276" s="145" t="s">
        <v>308</v>
      </c>
      <c r="S276" s="145"/>
      <c r="T276" s="146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5"/>
      <c r="O277" s="75"/>
      <c r="P277" s="75"/>
      <c r="Q277" s="75"/>
      <c r="R277" s="75"/>
    </row>
    <row r="278" spans="1:20" ht="15">
      <c r="A278" s="50">
        <v>78</v>
      </c>
      <c r="B278" s="15">
        <v>2</v>
      </c>
      <c r="C278" s="14" t="s">
        <v>16</v>
      </c>
      <c r="D278" s="14" t="s">
        <v>17</v>
      </c>
      <c r="E278" s="13">
        <v>2020</v>
      </c>
      <c r="F278" s="15" t="s">
        <v>219</v>
      </c>
      <c r="G278" s="15">
        <v>31</v>
      </c>
      <c r="H278" s="15">
        <v>5</v>
      </c>
      <c r="I278" s="15">
        <v>0</v>
      </c>
      <c r="J278" s="15">
        <f aca="true" t="shared" si="4" ref="J278:J303">(G278-H278-I278)</f>
        <v>26</v>
      </c>
      <c r="K278" s="47">
        <v>24</v>
      </c>
      <c r="L278" s="48">
        <v>0</v>
      </c>
      <c r="M278" s="49">
        <v>0</v>
      </c>
      <c r="N278" s="50">
        <v>3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-1</v>
      </c>
      <c r="T278" s="69"/>
    </row>
    <row r="279" spans="1:20" ht="15">
      <c r="A279" s="50">
        <v>79</v>
      </c>
      <c r="B279" s="15">
        <v>3</v>
      </c>
      <c r="C279" s="14" t="s">
        <v>277</v>
      </c>
      <c r="D279" s="14" t="s">
        <v>278</v>
      </c>
      <c r="E279" s="17">
        <v>10084</v>
      </c>
      <c r="F279" s="15" t="s">
        <v>219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0</v>
      </c>
      <c r="T279" s="69"/>
    </row>
    <row r="280" spans="1:20" ht="15">
      <c r="A280" s="50">
        <v>80</v>
      </c>
      <c r="B280" s="15">
        <v>4</v>
      </c>
      <c r="C280" s="14" t="s">
        <v>311</v>
      </c>
      <c r="D280" s="14" t="s">
        <v>51</v>
      </c>
      <c r="E280" s="17">
        <v>9897</v>
      </c>
      <c r="F280" s="15" t="s">
        <v>99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21</v>
      </c>
      <c r="L280" s="48">
        <v>3</v>
      </c>
      <c r="M280" s="49">
        <v>2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>
      <c r="A281" s="50">
        <v>81</v>
      </c>
      <c r="B281" s="15">
        <v>5</v>
      </c>
      <c r="C281" s="14" t="s">
        <v>38</v>
      </c>
      <c r="D281" s="14" t="s">
        <v>40</v>
      </c>
      <c r="E281" s="13">
        <v>172</v>
      </c>
      <c r="F281" s="15" t="s">
        <v>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26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82</v>
      </c>
      <c r="B282" s="15">
        <v>6</v>
      </c>
      <c r="C282" s="14" t="s">
        <v>48</v>
      </c>
      <c r="D282" s="14" t="s">
        <v>51</v>
      </c>
      <c r="E282" s="13">
        <v>534</v>
      </c>
      <c r="F282" s="15" t="s">
        <v>219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2</v>
      </c>
      <c r="N282" s="50">
        <v>1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0</v>
      </c>
      <c r="T282" s="69"/>
    </row>
    <row r="283" spans="1:20" ht="15">
      <c r="A283" s="50">
        <v>83</v>
      </c>
      <c r="B283" s="15">
        <v>7</v>
      </c>
      <c r="C283" s="14" t="s">
        <v>69</v>
      </c>
      <c r="D283" s="14" t="s">
        <v>70</v>
      </c>
      <c r="E283" s="13">
        <v>185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28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3</v>
      </c>
      <c r="S283" s="53">
        <f t="shared" si="5"/>
        <v>-2</v>
      </c>
      <c r="T283" s="69"/>
    </row>
    <row r="284" spans="1:20" ht="15">
      <c r="A284" s="50">
        <v>84</v>
      </c>
      <c r="B284" s="15">
        <v>8</v>
      </c>
      <c r="C284" s="14" t="s">
        <v>74</v>
      </c>
      <c r="D284" s="14" t="s">
        <v>231</v>
      </c>
      <c r="E284" s="13">
        <v>182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14</v>
      </c>
      <c r="L284" s="48">
        <v>12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85</v>
      </c>
      <c r="B285" s="15">
        <v>9</v>
      </c>
      <c r="C285" s="14" t="s">
        <v>74</v>
      </c>
      <c r="D285" s="14" t="s">
        <v>78</v>
      </c>
      <c r="E285" s="13">
        <v>175</v>
      </c>
      <c r="F285" s="15" t="s">
        <v>5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1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>
      <c r="A286" s="50">
        <v>86</v>
      </c>
      <c r="B286" s="15">
        <v>10</v>
      </c>
      <c r="C286" s="14" t="s">
        <v>89</v>
      </c>
      <c r="D286" s="14" t="s">
        <v>18</v>
      </c>
      <c r="E286" s="17">
        <v>10087</v>
      </c>
      <c r="F286" s="15" t="s">
        <v>99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0</v>
      </c>
      <c r="T286" s="69"/>
    </row>
    <row r="287" spans="1:20" ht="15">
      <c r="A287" s="50">
        <v>87</v>
      </c>
      <c r="B287" s="15">
        <v>11</v>
      </c>
      <c r="C287" s="14" t="s">
        <v>96</v>
      </c>
      <c r="D287" s="14" t="s">
        <v>97</v>
      </c>
      <c r="E287" s="13">
        <v>76</v>
      </c>
      <c r="F287" s="15" t="s">
        <v>5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26</v>
      </c>
      <c r="L287" s="48">
        <v>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-1</v>
      </c>
      <c r="T287" s="69"/>
    </row>
    <row r="288" spans="1:20" ht="15">
      <c r="A288" s="50">
        <v>88</v>
      </c>
      <c r="B288" s="15">
        <v>12</v>
      </c>
      <c r="C288" s="14" t="s">
        <v>96</v>
      </c>
      <c r="D288" s="14" t="s">
        <v>14</v>
      </c>
      <c r="E288" s="13">
        <v>2023</v>
      </c>
      <c r="F288" s="15" t="s">
        <v>159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23</v>
      </c>
      <c r="L288" s="48">
        <v>4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-1</v>
      </c>
      <c r="T288" s="69"/>
    </row>
    <row r="289" spans="1:20" ht="15">
      <c r="A289" s="50">
        <v>89</v>
      </c>
      <c r="B289" s="15">
        <v>13</v>
      </c>
      <c r="C289" s="14" t="s">
        <v>312</v>
      </c>
      <c r="D289" s="14" t="s">
        <v>127</v>
      </c>
      <c r="E289" s="13">
        <v>9898</v>
      </c>
      <c r="F289" s="15" t="s">
        <v>99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19</v>
      </c>
      <c r="L289" s="48">
        <v>0</v>
      </c>
      <c r="M289" s="49">
        <v>0</v>
      </c>
      <c r="N289" s="50">
        <v>0</v>
      </c>
      <c r="O289" s="51">
        <v>0</v>
      </c>
      <c r="P289" s="51">
        <v>8</v>
      </c>
      <c r="Q289" s="51">
        <v>0</v>
      </c>
      <c r="R289" s="51">
        <v>4</v>
      </c>
      <c r="S289" s="53">
        <f t="shared" si="5"/>
        <v>-1</v>
      </c>
      <c r="T289" s="204"/>
    </row>
    <row r="290" spans="1:20" ht="15">
      <c r="A290" s="50">
        <v>90</v>
      </c>
      <c r="B290" s="15">
        <v>14</v>
      </c>
      <c r="C290" s="14" t="s">
        <v>313</v>
      </c>
      <c r="D290" s="14" t="s">
        <v>14</v>
      </c>
      <c r="E290" s="13">
        <v>2062</v>
      </c>
      <c r="F290" s="15" t="s">
        <v>99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91</v>
      </c>
      <c r="B291" s="15">
        <v>15</v>
      </c>
      <c r="C291" s="14" t="s">
        <v>104</v>
      </c>
      <c r="D291" s="14" t="s">
        <v>105</v>
      </c>
      <c r="E291" s="13">
        <v>537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16</v>
      </c>
      <c r="L291" s="48">
        <v>8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92</v>
      </c>
      <c r="B292" s="15">
        <v>16</v>
      </c>
      <c r="C292" s="14" t="s">
        <v>112</v>
      </c>
      <c r="D292" s="14" t="s">
        <v>37</v>
      </c>
      <c r="E292" s="13">
        <v>2011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5</v>
      </c>
      <c r="S292" s="53">
        <f t="shared" si="5"/>
        <v>0</v>
      </c>
      <c r="T292" s="69"/>
    </row>
    <row r="293" spans="1:20" ht="15">
      <c r="A293" s="50">
        <v>93</v>
      </c>
      <c r="B293" s="15">
        <v>17</v>
      </c>
      <c r="C293" s="14" t="s">
        <v>117</v>
      </c>
      <c r="D293" s="14" t="s">
        <v>88</v>
      </c>
      <c r="E293" s="13">
        <v>171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17</v>
      </c>
      <c r="L293" s="48">
        <v>9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>
      <c r="A294" s="50">
        <v>94</v>
      </c>
      <c r="B294" s="15">
        <v>18</v>
      </c>
      <c r="C294" s="14" t="s">
        <v>119</v>
      </c>
      <c r="D294" s="14" t="s">
        <v>18</v>
      </c>
      <c r="E294" s="13">
        <v>173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95</v>
      </c>
      <c r="B295" s="15">
        <v>19</v>
      </c>
      <c r="C295" s="14" t="s">
        <v>123</v>
      </c>
      <c r="D295" s="14" t="s">
        <v>70</v>
      </c>
      <c r="E295" s="13">
        <v>112</v>
      </c>
      <c r="F295" s="1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28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3</v>
      </c>
      <c r="S295" s="53">
        <f t="shared" si="5"/>
        <v>-2</v>
      </c>
      <c r="T295" s="69"/>
    </row>
    <row r="296" spans="1:20" ht="15">
      <c r="A296" s="50">
        <v>96</v>
      </c>
      <c r="B296" s="90">
        <v>20</v>
      </c>
      <c r="C296" s="91" t="s">
        <v>128</v>
      </c>
      <c r="D296" s="91" t="s">
        <v>17</v>
      </c>
      <c r="E296" s="92">
        <v>2021</v>
      </c>
      <c r="F296" s="90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1</v>
      </c>
      <c r="R296" s="51">
        <v>5</v>
      </c>
      <c r="S296" s="53">
        <f t="shared" si="5"/>
        <v>0</v>
      </c>
      <c r="T296" s="69"/>
    </row>
    <row r="297" spans="1:20" ht="15">
      <c r="A297" s="50">
        <v>97</v>
      </c>
      <c r="B297" s="15">
        <v>21</v>
      </c>
      <c r="C297" s="14" t="s">
        <v>136</v>
      </c>
      <c r="D297" s="14" t="s">
        <v>88</v>
      </c>
      <c r="E297" s="13">
        <v>177</v>
      </c>
      <c r="F297" s="15" t="s">
        <v>5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1</v>
      </c>
      <c r="L297" s="48">
        <v>20</v>
      </c>
      <c r="M297" s="49">
        <v>5</v>
      </c>
      <c r="N297" s="50">
        <v>0</v>
      </c>
      <c r="O297" s="51">
        <v>0</v>
      </c>
      <c r="P297" s="51">
        <v>0</v>
      </c>
      <c r="Q297" s="51">
        <v>0</v>
      </c>
      <c r="R297" s="51">
        <v>5</v>
      </c>
      <c r="S297" s="53">
        <f t="shared" si="5"/>
        <v>0</v>
      </c>
      <c r="T297" s="69"/>
    </row>
    <row r="298" spans="1:20" ht="15">
      <c r="A298" s="50">
        <v>98</v>
      </c>
      <c r="B298" s="15">
        <v>22</v>
      </c>
      <c r="C298" s="14" t="s">
        <v>314</v>
      </c>
      <c r="D298" s="14" t="s">
        <v>315</v>
      </c>
      <c r="E298" s="17">
        <v>10051</v>
      </c>
      <c r="F298" s="15" t="s">
        <v>99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25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5</v>
      </c>
      <c r="S298" s="53">
        <f t="shared" si="5"/>
        <v>0</v>
      </c>
      <c r="T298" s="69"/>
    </row>
    <row r="299" spans="1:20" ht="15">
      <c r="A299" s="50">
        <v>99</v>
      </c>
      <c r="B299" s="15">
        <v>23</v>
      </c>
      <c r="C299" s="14" t="s">
        <v>146</v>
      </c>
      <c r="D299" s="14" t="s">
        <v>70</v>
      </c>
      <c r="E299" s="13">
        <v>184</v>
      </c>
      <c r="F299" s="15" t="s">
        <v>5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27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-1</v>
      </c>
      <c r="T299" s="69"/>
    </row>
    <row r="300" spans="1:20" ht="15">
      <c r="A300" s="50">
        <v>100</v>
      </c>
      <c r="B300" s="15">
        <v>24</v>
      </c>
      <c r="C300" s="14" t="s">
        <v>158</v>
      </c>
      <c r="D300" s="14" t="s">
        <v>49</v>
      </c>
      <c r="E300" s="13">
        <v>2067</v>
      </c>
      <c r="F300" s="15" t="s">
        <v>35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26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101</v>
      </c>
      <c r="B301" s="15">
        <v>25</v>
      </c>
      <c r="C301" s="14" t="s">
        <v>158</v>
      </c>
      <c r="D301" s="14" t="s">
        <v>70</v>
      </c>
      <c r="E301" s="13">
        <v>536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23</v>
      </c>
      <c r="L301" s="48">
        <v>0</v>
      </c>
      <c r="M301" s="49">
        <v>0</v>
      </c>
      <c r="N301" s="50">
        <v>3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102</v>
      </c>
      <c r="B302" s="15">
        <v>26</v>
      </c>
      <c r="C302" s="14" t="s">
        <v>169</v>
      </c>
      <c r="D302" s="14" t="s">
        <v>70</v>
      </c>
      <c r="E302" s="13">
        <v>179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14</v>
      </c>
      <c r="L302" s="48">
        <v>12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103</v>
      </c>
      <c r="B303" s="15">
        <v>27</v>
      </c>
      <c r="C303" s="14" t="s">
        <v>173</v>
      </c>
      <c r="D303" s="14" t="s">
        <v>55</v>
      </c>
      <c r="E303" s="13">
        <v>180</v>
      </c>
      <c r="F303" s="15" t="s">
        <v>5</v>
      </c>
      <c r="G303" s="15">
        <v>31</v>
      </c>
      <c r="H303" s="15">
        <v>5</v>
      </c>
      <c r="I303" s="15">
        <v>0</v>
      </c>
      <c r="J303" s="15">
        <f t="shared" si="4"/>
        <v>26</v>
      </c>
      <c r="K303" s="47">
        <v>25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18" t="s">
        <v>232</v>
      </c>
      <c r="D305" s="219"/>
      <c r="E305" s="219"/>
      <c r="F305" s="219"/>
      <c r="G305" s="219"/>
      <c r="H305" s="219"/>
      <c r="I305" s="219"/>
      <c r="J305" s="219"/>
      <c r="K305" s="219"/>
      <c r="L305" s="219"/>
      <c r="M305" s="222"/>
      <c r="N305" s="220"/>
      <c r="O305" s="220"/>
      <c r="P305" s="220"/>
      <c r="Q305" s="220"/>
      <c r="R305" s="220"/>
      <c r="S305" s="221"/>
      <c r="T305" s="149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191</v>
      </c>
      <c r="B307" s="15" t="s">
        <v>192</v>
      </c>
      <c r="C307" s="139" t="s">
        <v>0</v>
      </c>
      <c r="D307" s="139" t="s">
        <v>1</v>
      </c>
      <c r="E307" s="140" t="s">
        <v>297</v>
      </c>
      <c r="F307" s="140" t="s">
        <v>298</v>
      </c>
      <c r="G307" s="140" t="s">
        <v>299</v>
      </c>
      <c r="H307" s="140" t="s">
        <v>300</v>
      </c>
      <c r="I307" s="140" t="s">
        <v>301</v>
      </c>
      <c r="J307" s="141" t="s">
        <v>302</v>
      </c>
      <c r="K307" s="142" t="s">
        <v>303</v>
      </c>
      <c r="L307" s="143" t="s">
        <v>193</v>
      </c>
      <c r="M307" s="144" t="s">
        <v>304</v>
      </c>
      <c r="N307" s="145" t="s">
        <v>305</v>
      </c>
      <c r="O307" s="145" t="s">
        <v>256</v>
      </c>
      <c r="P307" s="145" t="s">
        <v>306</v>
      </c>
      <c r="Q307" s="145" t="s">
        <v>307</v>
      </c>
      <c r="R307" s="145" t="s">
        <v>308</v>
      </c>
      <c r="S307" s="145"/>
      <c r="T307" s="146"/>
    </row>
    <row r="308" spans="2:18" ht="15">
      <c r="B308" s="8"/>
      <c r="C308" s="66"/>
      <c r="D308" s="80"/>
      <c r="E308" s="93"/>
      <c r="F308" s="80"/>
      <c r="G308" s="80"/>
      <c r="H308" s="80"/>
      <c r="I308" s="80"/>
      <c r="J308" s="80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28</v>
      </c>
      <c r="C309" s="14" t="s">
        <v>158</v>
      </c>
      <c r="D309" s="14" t="s">
        <v>161</v>
      </c>
      <c r="E309" s="13">
        <v>224</v>
      </c>
      <c r="F309" s="15" t="s">
        <v>309</v>
      </c>
      <c r="G309" s="15">
        <v>31</v>
      </c>
      <c r="H309" s="15">
        <v>9</v>
      </c>
      <c r="I309" s="15">
        <v>0</v>
      </c>
      <c r="J309" s="15">
        <f>(G309-H309-I309)</f>
        <v>22</v>
      </c>
      <c r="K309" s="47">
        <v>22</v>
      </c>
      <c r="L309" s="48">
        <v>0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29</v>
      </c>
      <c r="C310" s="14" t="s">
        <v>162</v>
      </c>
      <c r="D310" s="14" t="s">
        <v>17</v>
      </c>
      <c r="E310" s="13">
        <v>168</v>
      </c>
      <c r="F310" s="15" t="s">
        <v>10</v>
      </c>
      <c r="G310" s="15">
        <v>31</v>
      </c>
      <c r="H310" s="15">
        <v>5</v>
      </c>
      <c r="I310" s="15">
        <v>0</v>
      </c>
      <c r="J310" s="15">
        <v>25</v>
      </c>
      <c r="K310" s="47">
        <v>25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30</v>
      </c>
      <c r="C311" s="14" t="s">
        <v>74</v>
      </c>
      <c r="D311" s="14" t="s">
        <v>79</v>
      </c>
      <c r="E311" s="13">
        <v>201</v>
      </c>
      <c r="F311" s="15" t="s">
        <v>85</v>
      </c>
      <c r="G311" s="15">
        <v>31</v>
      </c>
      <c r="H311" s="15">
        <v>9</v>
      </c>
      <c r="I311" s="15">
        <v>0</v>
      </c>
      <c r="J311" s="15">
        <f>(G311-H311-I311)</f>
        <v>22</v>
      </c>
      <c r="K311" s="47">
        <v>19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31</v>
      </c>
      <c r="C312" s="14" t="s">
        <v>151</v>
      </c>
      <c r="D312" s="14" t="s">
        <v>152</v>
      </c>
      <c r="E312" s="13">
        <v>221</v>
      </c>
      <c r="F312" s="15" t="s">
        <v>85</v>
      </c>
      <c r="G312" s="15">
        <v>31</v>
      </c>
      <c r="H312" s="15">
        <v>9</v>
      </c>
      <c r="I312" s="15">
        <v>0</v>
      </c>
      <c r="J312" s="15">
        <f>(G312-H312-I312)</f>
        <v>22</v>
      </c>
      <c r="K312" s="47">
        <v>20</v>
      </c>
      <c r="L312" s="48">
        <v>0</v>
      </c>
      <c r="M312" s="49">
        <v>0</v>
      </c>
      <c r="N312" s="50">
        <v>2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18" t="s">
        <v>233</v>
      </c>
      <c r="D314" s="219"/>
      <c r="E314" s="219"/>
      <c r="F314" s="219"/>
      <c r="G314" s="219"/>
      <c r="H314" s="219"/>
      <c r="I314" s="219"/>
      <c r="J314" s="219"/>
      <c r="K314" s="219"/>
      <c r="L314" s="219"/>
      <c r="M314" s="222"/>
      <c r="N314" s="220"/>
      <c r="O314" s="220"/>
      <c r="P314" s="220"/>
      <c r="Q314" s="220"/>
      <c r="R314" s="220"/>
      <c r="S314" s="221"/>
      <c r="T314" s="149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191</v>
      </c>
      <c r="B316" s="15" t="s">
        <v>192</v>
      </c>
      <c r="C316" s="139" t="s">
        <v>0</v>
      </c>
      <c r="D316" s="139" t="s">
        <v>1</v>
      </c>
      <c r="E316" s="140" t="s">
        <v>297</v>
      </c>
      <c r="F316" s="140" t="s">
        <v>298</v>
      </c>
      <c r="G316" s="140" t="s">
        <v>299</v>
      </c>
      <c r="H316" s="140" t="s">
        <v>300</v>
      </c>
      <c r="I316" s="140" t="s">
        <v>301</v>
      </c>
      <c r="J316" s="141" t="s">
        <v>302</v>
      </c>
      <c r="K316" s="142" t="s">
        <v>303</v>
      </c>
      <c r="L316" s="143" t="s">
        <v>193</v>
      </c>
      <c r="M316" s="144" t="s">
        <v>304</v>
      </c>
      <c r="N316" s="145" t="s">
        <v>305</v>
      </c>
      <c r="O316" s="145" t="s">
        <v>256</v>
      </c>
      <c r="P316" s="145" t="s">
        <v>306</v>
      </c>
      <c r="Q316" s="145" t="s">
        <v>307</v>
      </c>
      <c r="R316" s="145" t="s">
        <v>308</v>
      </c>
      <c r="S316" s="145"/>
      <c r="T316" s="146"/>
    </row>
    <row r="317" spans="2:18" ht="15">
      <c r="B317" s="8"/>
      <c r="C317" s="94"/>
      <c r="D317" s="80"/>
      <c r="E317" s="93"/>
      <c r="F317" s="80"/>
      <c r="G317" s="80"/>
      <c r="H317" s="80"/>
      <c r="I317" s="80"/>
      <c r="J317" s="80"/>
      <c r="K317" s="44"/>
      <c r="L317" s="45"/>
      <c r="N317" s="21"/>
      <c r="O317" s="21"/>
      <c r="P317" s="21"/>
      <c r="Q317" s="21"/>
      <c r="R317" s="21"/>
    </row>
    <row r="318" spans="1:25" s="95" customFormat="1" ht="15">
      <c r="A318" s="50">
        <v>108</v>
      </c>
      <c r="B318" s="15">
        <v>32</v>
      </c>
      <c r="C318" s="14" t="s">
        <v>84</v>
      </c>
      <c r="D318" s="14" t="s">
        <v>70</v>
      </c>
      <c r="E318" s="13">
        <v>210</v>
      </c>
      <c r="F318" s="15" t="s">
        <v>85</v>
      </c>
      <c r="G318" s="15">
        <v>31</v>
      </c>
      <c r="H318" s="15">
        <v>5</v>
      </c>
      <c r="I318" s="15">
        <v>0</v>
      </c>
      <c r="J318" s="15">
        <f aca="true" t="shared" si="6" ref="J318:J323">(G318-H318-I318)</f>
        <v>26</v>
      </c>
      <c r="K318" s="47">
        <v>19</v>
      </c>
      <c r="L318" s="48">
        <v>7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aca="true" t="shared" si="7" ref="S318:S323">J318-K318-L318-M318-N318-O318-P318-Q318</f>
        <v>0</v>
      </c>
      <c r="T318" s="69"/>
      <c r="U318" s="3"/>
      <c r="V318" s="163"/>
      <c r="W318" s="163"/>
      <c r="X318" s="163"/>
      <c r="Y318" s="163"/>
    </row>
    <row r="319" spans="1:20" ht="15">
      <c r="A319" s="50">
        <v>109</v>
      </c>
      <c r="B319" s="15">
        <v>33</v>
      </c>
      <c r="C319" s="14" t="s">
        <v>126</v>
      </c>
      <c r="D319" s="14" t="s">
        <v>127</v>
      </c>
      <c r="E319" s="13">
        <v>192</v>
      </c>
      <c r="F319" s="15" t="s">
        <v>85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18</v>
      </c>
      <c r="L319" s="48">
        <v>6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-1</v>
      </c>
      <c r="T319" s="69"/>
    </row>
    <row r="320" spans="1:20" ht="15.75" customHeight="1">
      <c r="A320" s="50">
        <v>110</v>
      </c>
      <c r="B320" s="15">
        <v>34</v>
      </c>
      <c r="C320" s="14" t="s">
        <v>150</v>
      </c>
      <c r="D320" s="14" t="s">
        <v>88</v>
      </c>
      <c r="E320" s="13">
        <v>215</v>
      </c>
      <c r="F320" s="15" t="s">
        <v>85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19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6</v>
      </c>
      <c r="S320" s="53">
        <f t="shared" si="7"/>
        <v>1</v>
      </c>
      <c r="T320" s="69"/>
    </row>
    <row r="321" spans="1:20" ht="15">
      <c r="A321" s="50">
        <v>111</v>
      </c>
      <c r="B321" s="15">
        <v>35</v>
      </c>
      <c r="C321" s="14" t="s">
        <v>16</v>
      </c>
      <c r="D321" s="14" t="s">
        <v>18</v>
      </c>
      <c r="E321" s="13">
        <v>195</v>
      </c>
      <c r="F321" s="15" t="s">
        <v>32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2</v>
      </c>
      <c r="P321" s="51">
        <v>0</v>
      </c>
      <c r="Q321" s="51">
        <v>0</v>
      </c>
      <c r="R321" s="51">
        <v>6</v>
      </c>
      <c r="S321" s="53">
        <f t="shared" si="7"/>
        <v>1</v>
      </c>
      <c r="T321" s="69"/>
    </row>
    <row r="322" spans="1:20" ht="15">
      <c r="A322" s="50">
        <v>112</v>
      </c>
      <c r="B322" s="15">
        <v>36</v>
      </c>
      <c r="C322" s="14" t="s">
        <v>89</v>
      </c>
      <c r="D322" s="14" t="s">
        <v>37</v>
      </c>
      <c r="E322" s="13">
        <v>204</v>
      </c>
      <c r="F322" s="15" t="s">
        <v>32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23</v>
      </c>
      <c r="L322" s="48">
        <v>1</v>
      </c>
      <c r="M322" s="49">
        <v>1</v>
      </c>
      <c r="N322" s="50">
        <v>1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113</v>
      </c>
      <c r="B323" s="15">
        <v>37</v>
      </c>
      <c r="C323" s="14" t="s">
        <v>165</v>
      </c>
      <c r="D323" s="14" t="s">
        <v>166</v>
      </c>
      <c r="E323" s="13">
        <v>203</v>
      </c>
      <c r="F323" s="15" t="s">
        <v>32</v>
      </c>
      <c r="G323" s="15">
        <v>31</v>
      </c>
      <c r="H323" s="15">
        <v>5</v>
      </c>
      <c r="I323" s="15">
        <v>0</v>
      </c>
      <c r="J323" s="15">
        <f t="shared" si="6"/>
        <v>26</v>
      </c>
      <c r="K323" s="47">
        <v>22</v>
      </c>
      <c r="L323" s="48">
        <v>4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18" t="s">
        <v>234</v>
      </c>
      <c r="D325" s="219"/>
      <c r="E325" s="219"/>
      <c r="F325" s="219"/>
      <c r="G325" s="219"/>
      <c r="H325" s="219"/>
      <c r="I325" s="219"/>
      <c r="J325" s="219"/>
      <c r="K325" s="219"/>
      <c r="L325" s="219"/>
      <c r="M325" s="222"/>
      <c r="N325" s="220"/>
      <c r="O325" s="220"/>
      <c r="P325" s="220"/>
      <c r="Q325" s="220"/>
      <c r="R325" s="220"/>
      <c r="S325" s="221"/>
      <c r="T325" s="149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191</v>
      </c>
      <c r="B327" s="15" t="s">
        <v>192</v>
      </c>
      <c r="C327" s="139" t="s">
        <v>0</v>
      </c>
      <c r="D327" s="139" t="s">
        <v>1</v>
      </c>
      <c r="E327" s="140" t="s">
        <v>297</v>
      </c>
      <c r="F327" s="140" t="s">
        <v>298</v>
      </c>
      <c r="G327" s="140" t="s">
        <v>299</v>
      </c>
      <c r="H327" s="140" t="s">
        <v>300</v>
      </c>
      <c r="I327" s="140" t="s">
        <v>301</v>
      </c>
      <c r="J327" s="141" t="s">
        <v>302</v>
      </c>
      <c r="K327" s="142" t="s">
        <v>303</v>
      </c>
      <c r="L327" s="143" t="s">
        <v>193</v>
      </c>
      <c r="M327" s="144" t="s">
        <v>304</v>
      </c>
      <c r="N327" s="145" t="s">
        <v>305</v>
      </c>
      <c r="O327" s="145" t="s">
        <v>256</v>
      </c>
      <c r="P327" s="145" t="s">
        <v>306</v>
      </c>
      <c r="Q327" s="145" t="s">
        <v>307</v>
      </c>
      <c r="R327" s="145" t="s">
        <v>308</v>
      </c>
      <c r="S327" s="145"/>
      <c r="T327" s="146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18" t="s">
        <v>235</v>
      </c>
      <c r="D331" s="219"/>
      <c r="E331" s="219"/>
      <c r="F331" s="219"/>
      <c r="G331" s="219"/>
      <c r="H331" s="219"/>
      <c r="I331" s="219"/>
      <c r="J331" s="219"/>
      <c r="K331" s="219"/>
      <c r="L331" s="219"/>
      <c r="M331" s="222"/>
      <c r="N331" s="220"/>
      <c r="O331" s="220"/>
      <c r="P331" s="220"/>
      <c r="Q331" s="220"/>
      <c r="R331" s="220"/>
      <c r="S331" s="221"/>
      <c r="T331" s="149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191</v>
      </c>
      <c r="B333" s="15" t="s">
        <v>192</v>
      </c>
      <c r="C333" s="139" t="s">
        <v>0</v>
      </c>
      <c r="D333" s="139" t="s">
        <v>1</v>
      </c>
      <c r="E333" s="140" t="s">
        <v>297</v>
      </c>
      <c r="F333" s="140" t="s">
        <v>298</v>
      </c>
      <c r="G333" s="140" t="s">
        <v>299</v>
      </c>
      <c r="H333" s="140" t="s">
        <v>300</v>
      </c>
      <c r="I333" s="140" t="s">
        <v>301</v>
      </c>
      <c r="J333" s="141" t="s">
        <v>302</v>
      </c>
      <c r="K333" s="142" t="s">
        <v>303</v>
      </c>
      <c r="L333" s="143" t="s">
        <v>193</v>
      </c>
      <c r="M333" s="144" t="s">
        <v>304</v>
      </c>
      <c r="N333" s="145" t="s">
        <v>305</v>
      </c>
      <c r="O333" s="145" t="s">
        <v>256</v>
      </c>
      <c r="P333" s="145" t="s">
        <v>306</v>
      </c>
      <c r="Q333" s="145" t="s">
        <v>307</v>
      </c>
      <c r="R333" s="145" t="s">
        <v>308</v>
      </c>
      <c r="S333" s="145"/>
      <c r="T333" s="146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114</v>
      </c>
      <c r="B335" s="15">
        <v>38</v>
      </c>
      <c r="C335" s="14" t="s">
        <v>137</v>
      </c>
      <c r="D335" s="14" t="s">
        <v>63</v>
      </c>
      <c r="E335" s="13">
        <v>60</v>
      </c>
      <c r="F335" s="15" t="s">
        <v>138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21</v>
      </c>
      <c r="L335" s="48">
        <v>5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1:20" ht="15">
      <c r="A336" s="50">
        <v>115</v>
      </c>
      <c r="B336" s="15">
        <v>39</v>
      </c>
      <c r="C336" s="14" t="s">
        <v>176</v>
      </c>
      <c r="D336" s="14" t="s">
        <v>177</v>
      </c>
      <c r="E336" s="13">
        <v>209</v>
      </c>
      <c r="F336" s="15" t="s">
        <v>138</v>
      </c>
      <c r="G336" s="15">
        <v>31</v>
      </c>
      <c r="H336" s="15">
        <v>5</v>
      </c>
      <c r="I336" s="15">
        <v>0</v>
      </c>
      <c r="J336" s="15">
        <f>(G336-H336-I336)</f>
        <v>26</v>
      </c>
      <c r="K336" s="47">
        <v>21</v>
      </c>
      <c r="L336" s="48">
        <v>3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-1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18" t="s">
        <v>236</v>
      </c>
      <c r="D338" s="219"/>
      <c r="E338" s="219"/>
      <c r="F338" s="219"/>
      <c r="G338" s="219"/>
      <c r="H338" s="219"/>
      <c r="I338" s="219"/>
      <c r="J338" s="219"/>
      <c r="K338" s="219"/>
      <c r="L338" s="219"/>
      <c r="M338" s="222"/>
      <c r="N338" s="220"/>
      <c r="O338" s="220"/>
      <c r="P338" s="220"/>
      <c r="Q338" s="220"/>
      <c r="R338" s="220"/>
      <c r="S338" s="221"/>
      <c r="T338" s="149"/>
      <c r="U338" s="210" t="s">
        <v>285</v>
      </c>
      <c r="V338" s="210" t="s">
        <v>293</v>
      </c>
      <c r="W338" s="210" t="s">
        <v>294</v>
      </c>
      <c r="X338" s="213" t="s">
        <v>295</v>
      </c>
      <c r="Y338" s="210" t="s">
        <v>296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11"/>
      <c r="V339" s="211"/>
      <c r="W339" s="211"/>
      <c r="X339" s="214"/>
      <c r="Y339" s="211"/>
    </row>
    <row r="340" spans="1:25" ht="84">
      <c r="A340" s="50" t="s">
        <v>191</v>
      </c>
      <c r="B340" s="15" t="s">
        <v>192</v>
      </c>
      <c r="C340" s="139" t="s">
        <v>0</v>
      </c>
      <c r="D340" s="139" t="s">
        <v>1</v>
      </c>
      <c r="E340" s="140" t="s">
        <v>297</v>
      </c>
      <c r="F340" s="140" t="s">
        <v>298</v>
      </c>
      <c r="G340" s="140" t="s">
        <v>299</v>
      </c>
      <c r="H340" s="140" t="s">
        <v>300</v>
      </c>
      <c r="I340" s="140" t="s">
        <v>301</v>
      </c>
      <c r="J340" s="141" t="s">
        <v>302</v>
      </c>
      <c r="K340" s="142" t="s">
        <v>303</v>
      </c>
      <c r="L340" s="143" t="s">
        <v>193</v>
      </c>
      <c r="M340" s="144" t="s">
        <v>304</v>
      </c>
      <c r="N340" s="145" t="s">
        <v>305</v>
      </c>
      <c r="O340" s="145" t="s">
        <v>256</v>
      </c>
      <c r="P340" s="145" t="s">
        <v>306</v>
      </c>
      <c r="Q340" s="145" t="s">
        <v>307</v>
      </c>
      <c r="R340" s="145" t="s">
        <v>308</v>
      </c>
      <c r="S340" s="145"/>
      <c r="T340" s="146"/>
      <c r="U340" s="211"/>
      <c r="V340" s="211"/>
      <c r="W340" s="211"/>
      <c r="X340" s="214"/>
      <c r="Y340" s="211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11"/>
      <c r="V341" s="211"/>
      <c r="W341" s="211"/>
      <c r="X341" s="214"/>
      <c r="Y341" s="211"/>
    </row>
    <row r="342" spans="1:25" ht="15">
      <c r="A342" s="50">
        <v>116</v>
      </c>
      <c r="B342" s="15">
        <v>40</v>
      </c>
      <c r="C342" s="14" t="s">
        <v>72</v>
      </c>
      <c r="D342" s="14" t="s">
        <v>73</v>
      </c>
      <c r="E342" s="13">
        <v>191</v>
      </c>
      <c r="F342" s="15" t="s">
        <v>85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26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5</v>
      </c>
      <c r="S342" s="53">
        <f>J342-K342-L342-M342-N342-O342-P342-Q342</f>
        <v>0</v>
      </c>
      <c r="T342" s="69"/>
      <c r="U342" s="211"/>
      <c r="V342" s="211"/>
      <c r="W342" s="211"/>
      <c r="X342" s="214"/>
      <c r="Y342" s="211"/>
    </row>
    <row r="343" spans="1:25" ht="15.75" thickBot="1">
      <c r="A343" s="50">
        <v>117</v>
      </c>
      <c r="B343" s="15">
        <v>41</v>
      </c>
      <c r="C343" s="14" t="s">
        <v>61</v>
      </c>
      <c r="D343" s="14" t="s">
        <v>63</v>
      </c>
      <c r="E343" s="13">
        <v>188</v>
      </c>
      <c r="F343" s="15" t="s">
        <v>19</v>
      </c>
      <c r="G343" s="15">
        <v>31</v>
      </c>
      <c r="H343" s="15">
        <v>5</v>
      </c>
      <c r="I343" s="15">
        <v>0</v>
      </c>
      <c r="J343" s="15">
        <f>(G343-H343-I343)</f>
        <v>26</v>
      </c>
      <c r="K343" s="47">
        <v>25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5</v>
      </c>
      <c r="S343" s="53">
        <f>J343-K343-L343-M343-N343-O343-P343-Q343</f>
        <v>0</v>
      </c>
      <c r="T343" s="69"/>
      <c r="U343" s="212"/>
      <c r="V343" s="212"/>
      <c r="W343" s="212"/>
      <c r="X343" s="215"/>
      <c r="Y343" s="212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61" customFormat="1" ht="56.25" customHeight="1" thickBot="1">
      <c r="A345" s="150">
        <v>117</v>
      </c>
      <c r="B345" s="175">
        <v>41</v>
      </c>
      <c r="C345" s="208" t="s">
        <v>237</v>
      </c>
      <c r="D345" s="209"/>
      <c r="E345" s="176"/>
      <c r="F345" s="176"/>
      <c r="G345" s="177"/>
      <c r="H345" s="178">
        <f aca="true" t="shared" si="8" ref="H345:S345">SUM(H267:H343)</f>
        <v>217</v>
      </c>
      <c r="I345" s="177"/>
      <c r="J345" s="178">
        <f t="shared" si="8"/>
        <v>1053</v>
      </c>
      <c r="K345" s="179">
        <f t="shared" si="8"/>
        <v>868</v>
      </c>
      <c r="L345" s="180">
        <f t="shared" si="8"/>
        <v>123</v>
      </c>
      <c r="M345" s="180">
        <f t="shared" si="8"/>
        <v>12</v>
      </c>
      <c r="N345" s="180">
        <f t="shared" si="8"/>
        <v>10</v>
      </c>
      <c r="O345" s="180">
        <f t="shared" si="8"/>
        <v>11</v>
      </c>
      <c r="P345" s="180">
        <f t="shared" si="8"/>
        <v>35</v>
      </c>
      <c r="Q345" s="179">
        <f t="shared" si="8"/>
        <v>1</v>
      </c>
      <c r="R345" s="179">
        <f t="shared" si="8"/>
        <v>174</v>
      </c>
      <c r="S345" s="179">
        <f t="shared" si="8"/>
        <v>-7</v>
      </c>
      <c r="T345" s="179"/>
      <c r="U345" s="157">
        <f>J345</f>
        <v>1053</v>
      </c>
      <c r="V345" s="158">
        <f>L345+M345+N345+O345+P345</f>
        <v>191</v>
      </c>
      <c r="W345" s="118">
        <f>U345-V345</f>
        <v>862</v>
      </c>
      <c r="X345" s="159">
        <f>(U345-V345)/ABS(U345)</f>
        <v>0.818613485280152</v>
      </c>
      <c r="Y345" s="160">
        <f>V345/U345%</f>
        <v>18.138651471984808</v>
      </c>
    </row>
    <row r="346" spans="1:25" s="18" customFormat="1" ht="15.75">
      <c r="A346" s="128"/>
      <c r="B346" s="97"/>
      <c r="C346" s="129"/>
      <c r="D346" s="130"/>
      <c r="E346" s="96"/>
      <c r="F346" s="97"/>
      <c r="G346" s="97"/>
      <c r="H346" s="97"/>
      <c r="I346" s="97"/>
      <c r="J346" s="131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171"/>
      <c r="V346" s="171"/>
      <c r="W346" s="171"/>
      <c r="X346" s="172"/>
      <c r="Y346" s="173"/>
    </row>
    <row r="347" spans="2:18" ht="15.75" thickBot="1">
      <c r="B347" s="99"/>
      <c r="C347" s="42"/>
      <c r="D347" s="4"/>
      <c r="E347" s="100"/>
      <c r="F347" s="99"/>
      <c r="G347" s="99"/>
      <c r="H347" s="99"/>
      <c r="I347" s="99"/>
      <c r="J347" s="99"/>
      <c r="K347" s="101"/>
      <c r="L347" s="102"/>
      <c r="M347" s="103"/>
      <c r="N347" s="102"/>
      <c r="O347" s="102"/>
      <c r="P347" s="102"/>
      <c r="Q347" s="102"/>
      <c r="R347" s="102"/>
    </row>
    <row r="348" spans="2:25" ht="32.25" thickBot="1">
      <c r="B348" s="132"/>
      <c r="C348" s="205" t="s">
        <v>261</v>
      </c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7"/>
    </row>
    <row r="349" spans="2:18" ht="18"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52"/>
      <c r="P349" s="52"/>
      <c r="Q349" s="52"/>
      <c r="R349" s="52"/>
    </row>
    <row r="350" spans="1:25" s="200" customFormat="1" ht="142.5">
      <c r="A350" s="194" t="s">
        <v>254</v>
      </c>
      <c r="B350" s="195" t="s">
        <v>255</v>
      </c>
      <c r="C350" s="195" t="s">
        <v>0</v>
      </c>
      <c r="D350" s="195" t="s">
        <v>1</v>
      </c>
      <c r="E350" s="195" t="s">
        <v>280</v>
      </c>
      <c r="F350" s="195" t="s">
        <v>281</v>
      </c>
      <c r="G350" s="195" t="s">
        <v>282</v>
      </c>
      <c r="H350" s="195" t="s">
        <v>283</v>
      </c>
      <c r="I350" s="195" t="s">
        <v>284</v>
      </c>
      <c r="J350" s="195" t="s">
        <v>285</v>
      </c>
      <c r="K350" s="193" t="s">
        <v>286</v>
      </c>
      <c r="L350" s="196" t="s">
        <v>287</v>
      </c>
      <c r="M350" s="197" t="s">
        <v>288</v>
      </c>
      <c r="N350" s="198" t="s">
        <v>289</v>
      </c>
      <c r="O350" s="198" t="s">
        <v>256</v>
      </c>
      <c r="P350" s="198" t="s">
        <v>290</v>
      </c>
      <c r="Q350" s="198" t="s">
        <v>291</v>
      </c>
      <c r="R350" s="198" t="s">
        <v>292</v>
      </c>
      <c r="S350" s="198"/>
      <c r="T350" s="198"/>
      <c r="U350" s="199" t="s">
        <v>285</v>
      </c>
      <c r="V350" s="194" t="s">
        <v>293</v>
      </c>
      <c r="W350" s="194" t="s">
        <v>294</v>
      </c>
      <c r="X350" s="194" t="s">
        <v>295</v>
      </c>
      <c r="Y350" s="194" t="s">
        <v>296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41" t="s">
        <v>271</v>
      </c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3"/>
      <c r="T352" s="181"/>
    </row>
    <row r="353" spans="1:20" ht="15">
      <c r="A353" s="56"/>
      <c r="B353" s="8"/>
      <c r="C353" s="182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</row>
    <row r="354" spans="1:20" ht="84">
      <c r="A354" s="50" t="s">
        <v>191</v>
      </c>
      <c r="B354" s="15" t="s">
        <v>192</v>
      </c>
      <c r="C354" s="139" t="s">
        <v>0</v>
      </c>
      <c r="D354" s="139" t="s">
        <v>1</v>
      </c>
      <c r="E354" s="140" t="s">
        <v>297</v>
      </c>
      <c r="F354" s="140" t="s">
        <v>298</v>
      </c>
      <c r="G354" s="140" t="s">
        <v>299</v>
      </c>
      <c r="H354" s="140" t="s">
        <v>300</v>
      </c>
      <c r="I354" s="140" t="s">
        <v>301</v>
      </c>
      <c r="J354" s="141" t="s">
        <v>302</v>
      </c>
      <c r="K354" s="142" t="s">
        <v>303</v>
      </c>
      <c r="L354" s="143" t="s">
        <v>193</v>
      </c>
      <c r="M354" s="144" t="s">
        <v>304</v>
      </c>
      <c r="N354" s="145" t="s">
        <v>305</v>
      </c>
      <c r="O354" s="145" t="s">
        <v>256</v>
      </c>
      <c r="P354" s="145" t="s">
        <v>306</v>
      </c>
      <c r="Q354" s="145" t="s">
        <v>307</v>
      </c>
      <c r="R354" s="145" t="s">
        <v>308</v>
      </c>
      <c r="S354" s="145"/>
      <c r="T354" s="146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118</v>
      </c>
      <c r="B356" s="15">
        <v>1</v>
      </c>
      <c r="C356" s="14" t="s">
        <v>238</v>
      </c>
      <c r="D356" s="14" t="s">
        <v>239</v>
      </c>
      <c r="E356" s="13"/>
      <c r="F356" s="15" t="s">
        <v>195</v>
      </c>
      <c r="G356" s="15">
        <v>31</v>
      </c>
      <c r="H356" s="15">
        <v>9</v>
      </c>
      <c r="I356" s="15">
        <v>0</v>
      </c>
      <c r="J356" s="15">
        <f>(G356-H356-I356)</f>
        <v>22</v>
      </c>
      <c r="K356" s="47">
        <v>19</v>
      </c>
      <c r="L356" s="48">
        <v>0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3</v>
      </c>
      <c r="T356" s="69"/>
    </row>
    <row r="357" spans="6:18" ht="15.75" thickBot="1">
      <c r="F357" s="76"/>
      <c r="G357" s="76"/>
      <c r="H357" s="76"/>
      <c r="I357" s="76"/>
      <c r="J357" s="76"/>
      <c r="N357" s="56"/>
      <c r="O357" s="52"/>
      <c r="P357" s="52"/>
      <c r="Q357" s="52"/>
      <c r="R357" s="52"/>
    </row>
    <row r="358" spans="3:20" ht="15.75" thickBot="1">
      <c r="C358" s="218" t="s">
        <v>240</v>
      </c>
      <c r="D358" s="219"/>
      <c r="E358" s="219"/>
      <c r="F358" s="219"/>
      <c r="G358" s="219"/>
      <c r="H358" s="219"/>
      <c r="I358" s="219"/>
      <c r="J358" s="219"/>
      <c r="K358" s="219"/>
      <c r="L358" s="219"/>
      <c r="M358" s="222"/>
      <c r="N358" s="220"/>
      <c r="O358" s="220"/>
      <c r="P358" s="220"/>
      <c r="Q358" s="220"/>
      <c r="R358" s="220"/>
      <c r="S358" s="221"/>
      <c r="T358" s="149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191</v>
      </c>
      <c r="B360" s="15" t="s">
        <v>192</v>
      </c>
      <c r="C360" s="139" t="s">
        <v>0</v>
      </c>
      <c r="D360" s="139" t="s">
        <v>1</v>
      </c>
      <c r="E360" s="140" t="s">
        <v>297</v>
      </c>
      <c r="F360" s="140" t="s">
        <v>298</v>
      </c>
      <c r="G360" s="140" t="s">
        <v>299</v>
      </c>
      <c r="H360" s="140" t="s">
        <v>300</v>
      </c>
      <c r="I360" s="140" t="s">
        <v>301</v>
      </c>
      <c r="J360" s="141" t="s">
        <v>302</v>
      </c>
      <c r="K360" s="142" t="s">
        <v>303</v>
      </c>
      <c r="L360" s="143" t="s">
        <v>193</v>
      </c>
      <c r="M360" s="144" t="s">
        <v>304</v>
      </c>
      <c r="N360" s="145" t="s">
        <v>305</v>
      </c>
      <c r="O360" s="145" t="s">
        <v>256</v>
      </c>
      <c r="P360" s="145" t="s">
        <v>306</v>
      </c>
      <c r="Q360" s="145" t="s">
        <v>307</v>
      </c>
      <c r="R360" s="145" t="s">
        <v>308</v>
      </c>
      <c r="S360" s="145"/>
      <c r="T360" s="146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31</v>
      </c>
      <c r="H362" s="15">
        <v>9</v>
      </c>
      <c r="I362" s="15">
        <v>0</v>
      </c>
      <c r="J362" s="15">
        <f>(G362-H362-I362)</f>
        <v>22</v>
      </c>
      <c r="K362" s="47">
        <v>20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120</v>
      </c>
      <c r="B363" s="15">
        <v>3</v>
      </c>
      <c r="C363" s="14" t="s">
        <v>71</v>
      </c>
      <c r="D363" s="14" t="s">
        <v>70</v>
      </c>
      <c r="E363" s="13">
        <v>105</v>
      </c>
      <c r="F363" s="15" t="s">
        <v>5</v>
      </c>
      <c r="G363" s="15">
        <v>31</v>
      </c>
      <c r="H363" s="15">
        <v>9</v>
      </c>
      <c r="I363" s="15">
        <v>0</v>
      </c>
      <c r="J363" s="15">
        <f>(G363-H363-I363)</f>
        <v>22</v>
      </c>
      <c r="K363" s="47">
        <v>22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4</v>
      </c>
      <c r="C364" s="14" t="s">
        <v>147</v>
      </c>
      <c r="D364" s="14" t="s">
        <v>148</v>
      </c>
      <c r="E364" s="13">
        <v>124</v>
      </c>
      <c r="F364" s="15" t="s">
        <v>139</v>
      </c>
      <c r="G364" s="15">
        <v>31</v>
      </c>
      <c r="H364" s="15">
        <v>9</v>
      </c>
      <c r="I364" s="15">
        <v>0</v>
      </c>
      <c r="J364" s="15">
        <f>(G364-H364-I364)</f>
        <v>22</v>
      </c>
      <c r="K364" s="47">
        <v>22</v>
      </c>
      <c r="L364" s="48">
        <v>0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18" t="s">
        <v>241</v>
      </c>
      <c r="D366" s="219"/>
      <c r="E366" s="219"/>
      <c r="F366" s="219"/>
      <c r="G366" s="219"/>
      <c r="H366" s="219"/>
      <c r="I366" s="219"/>
      <c r="J366" s="219"/>
      <c r="K366" s="219"/>
      <c r="L366" s="219"/>
      <c r="M366" s="222"/>
      <c r="N366" s="220"/>
      <c r="O366" s="220"/>
      <c r="P366" s="220"/>
      <c r="Q366" s="220"/>
      <c r="R366" s="220"/>
      <c r="S366" s="221"/>
      <c r="T366" s="149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191</v>
      </c>
      <c r="B368" s="15" t="s">
        <v>192</v>
      </c>
      <c r="C368" s="139" t="s">
        <v>0</v>
      </c>
      <c r="D368" s="139" t="s">
        <v>1</v>
      </c>
      <c r="E368" s="140" t="s">
        <v>297</v>
      </c>
      <c r="F368" s="140" t="s">
        <v>298</v>
      </c>
      <c r="G368" s="140" t="s">
        <v>299</v>
      </c>
      <c r="H368" s="140" t="s">
        <v>300</v>
      </c>
      <c r="I368" s="140" t="s">
        <v>301</v>
      </c>
      <c r="J368" s="141" t="s">
        <v>302</v>
      </c>
      <c r="K368" s="142" t="s">
        <v>303</v>
      </c>
      <c r="L368" s="143" t="s">
        <v>193</v>
      </c>
      <c r="M368" s="144" t="s">
        <v>304</v>
      </c>
      <c r="N368" s="145" t="s">
        <v>305</v>
      </c>
      <c r="O368" s="145" t="s">
        <v>256</v>
      </c>
      <c r="P368" s="145" t="s">
        <v>306</v>
      </c>
      <c r="Q368" s="145" t="s">
        <v>307</v>
      </c>
      <c r="R368" s="145" t="s">
        <v>308</v>
      </c>
      <c r="S368" s="145"/>
      <c r="T368" s="146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122</v>
      </c>
      <c r="B370" s="15">
        <v>5</v>
      </c>
      <c r="C370" s="14" t="s">
        <v>174</v>
      </c>
      <c r="D370" s="14" t="s">
        <v>175</v>
      </c>
      <c r="E370" s="13">
        <v>152</v>
      </c>
      <c r="F370" s="15" t="s">
        <v>309</v>
      </c>
      <c r="G370" s="15">
        <v>31</v>
      </c>
      <c r="H370" s="15">
        <v>9</v>
      </c>
      <c r="I370" s="15">
        <v>0</v>
      </c>
      <c r="J370" s="15">
        <f>(G370-H370-I370)</f>
        <v>22</v>
      </c>
      <c r="K370" s="47">
        <v>22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18" t="s">
        <v>242</v>
      </c>
      <c r="D372" s="219"/>
      <c r="E372" s="219"/>
      <c r="F372" s="219"/>
      <c r="G372" s="219"/>
      <c r="H372" s="219"/>
      <c r="I372" s="219"/>
      <c r="J372" s="219"/>
      <c r="K372" s="219"/>
      <c r="L372" s="219"/>
      <c r="M372" s="220"/>
      <c r="N372" s="220"/>
      <c r="O372" s="220"/>
      <c r="P372" s="220"/>
      <c r="Q372" s="220"/>
      <c r="R372" s="220"/>
      <c r="S372" s="221"/>
      <c r="T372" s="149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191</v>
      </c>
      <c r="B374" s="15" t="s">
        <v>192</v>
      </c>
      <c r="C374" s="139" t="s">
        <v>0</v>
      </c>
      <c r="D374" s="139" t="s">
        <v>1</v>
      </c>
      <c r="E374" s="140" t="s">
        <v>297</v>
      </c>
      <c r="F374" s="140" t="s">
        <v>298</v>
      </c>
      <c r="G374" s="140" t="s">
        <v>299</v>
      </c>
      <c r="H374" s="140" t="s">
        <v>300</v>
      </c>
      <c r="I374" s="140" t="s">
        <v>301</v>
      </c>
      <c r="J374" s="141" t="s">
        <v>302</v>
      </c>
      <c r="K374" s="142" t="s">
        <v>303</v>
      </c>
      <c r="L374" s="143" t="s">
        <v>193</v>
      </c>
      <c r="M374" s="144" t="s">
        <v>304</v>
      </c>
      <c r="N374" s="145" t="s">
        <v>305</v>
      </c>
      <c r="O374" s="145" t="s">
        <v>256</v>
      </c>
      <c r="P374" s="145" t="s">
        <v>306</v>
      </c>
      <c r="Q374" s="145" t="s">
        <v>307</v>
      </c>
      <c r="R374" s="145" t="s">
        <v>308</v>
      </c>
      <c r="S374" s="145"/>
      <c r="T374" s="146"/>
    </row>
    <row r="375" spans="14:18" ht="15">
      <c r="N375" s="56"/>
      <c r="O375" s="52"/>
      <c r="P375" s="52"/>
      <c r="Q375" s="52"/>
      <c r="R375" s="52"/>
    </row>
    <row r="376" spans="1:20" ht="15">
      <c r="A376" s="50">
        <v>123</v>
      </c>
      <c r="B376" s="15">
        <v>6</v>
      </c>
      <c r="C376" s="14" t="s">
        <v>140</v>
      </c>
      <c r="D376" s="14" t="s">
        <v>70</v>
      </c>
      <c r="E376" s="13">
        <v>79</v>
      </c>
      <c r="F376" s="15" t="s">
        <v>309</v>
      </c>
      <c r="G376" s="15">
        <v>31</v>
      </c>
      <c r="H376" s="15">
        <v>9</v>
      </c>
      <c r="I376" s="15">
        <v>0</v>
      </c>
      <c r="J376" s="15">
        <f>(G376-H376-I376)</f>
        <v>22</v>
      </c>
      <c r="K376" s="47">
        <v>21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124</v>
      </c>
      <c r="B377" s="15">
        <v>7</v>
      </c>
      <c r="C377" s="104" t="s">
        <v>67</v>
      </c>
      <c r="D377" s="104" t="s">
        <v>51</v>
      </c>
      <c r="E377" s="13">
        <v>71</v>
      </c>
      <c r="F377" s="15" t="s">
        <v>85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26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8</v>
      </c>
      <c r="C378" s="104" t="s">
        <v>155</v>
      </c>
      <c r="D378" s="104" t="s">
        <v>39</v>
      </c>
      <c r="E378" s="13">
        <v>189</v>
      </c>
      <c r="F378" s="15" t="s">
        <v>19</v>
      </c>
      <c r="G378" s="15">
        <v>31</v>
      </c>
      <c r="H378" s="15">
        <v>5</v>
      </c>
      <c r="I378" s="15">
        <v>0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9</v>
      </c>
      <c r="C379" s="104" t="s">
        <v>164</v>
      </c>
      <c r="D379" s="104" t="s">
        <v>51</v>
      </c>
      <c r="E379" s="13">
        <v>47</v>
      </c>
      <c r="F379" s="15" t="s">
        <v>19</v>
      </c>
      <c r="G379" s="15">
        <v>31</v>
      </c>
      <c r="H379" s="15">
        <v>5</v>
      </c>
      <c r="I379" s="15">
        <v>0</v>
      </c>
      <c r="J379" s="15">
        <f>(G379-H379-I379)</f>
        <v>26</v>
      </c>
      <c r="K379" s="47">
        <v>0</v>
      </c>
      <c r="L379" s="48">
        <v>26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18" t="s">
        <v>243</v>
      </c>
      <c r="D381" s="219"/>
      <c r="E381" s="219"/>
      <c r="F381" s="219"/>
      <c r="G381" s="219"/>
      <c r="H381" s="219"/>
      <c r="I381" s="219"/>
      <c r="J381" s="219"/>
      <c r="K381" s="219"/>
      <c r="L381" s="219"/>
      <c r="M381" s="220"/>
      <c r="N381" s="220"/>
      <c r="O381" s="220"/>
      <c r="P381" s="220"/>
      <c r="Q381" s="220"/>
      <c r="R381" s="220"/>
      <c r="S381" s="221"/>
      <c r="T381" s="149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191</v>
      </c>
      <c r="B383" s="15" t="s">
        <v>192</v>
      </c>
      <c r="C383" s="139" t="s">
        <v>0</v>
      </c>
      <c r="D383" s="139" t="s">
        <v>1</v>
      </c>
      <c r="E383" s="140" t="s">
        <v>297</v>
      </c>
      <c r="F383" s="140" t="s">
        <v>298</v>
      </c>
      <c r="G383" s="140" t="s">
        <v>299</v>
      </c>
      <c r="H383" s="140" t="s">
        <v>300</v>
      </c>
      <c r="I383" s="140" t="s">
        <v>301</v>
      </c>
      <c r="J383" s="141" t="s">
        <v>302</v>
      </c>
      <c r="K383" s="142" t="s">
        <v>303</v>
      </c>
      <c r="L383" s="143" t="s">
        <v>193</v>
      </c>
      <c r="M383" s="144" t="s">
        <v>304</v>
      </c>
      <c r="N383" s="145" t="s">
        <v>305</v>
      </c>
      <c r="O383" s="145" t="s">
        <v>256</v>
      </c>
      <c r="P383" s="145" t="s">
        <v>306</v>
      </c>
      <c r="Q383" s="145" t="s">
        <v>307</v>
      </c>
      <c r="R383" s="145" t="s">
        <v>308</v>
      </c>
      <c r="S383" s="145"/>
      <c r="T383" s="146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4"/>
      <c r="D385" s="104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05"/>
      <c r="L386" s="4"/>
      <c r="N386" s="56"/>
      <c r="O386" s="52"/>
      <c r="P386" s="52"/>
      <c r="Q386" s="52"/>
      <c r="R386" s="52"/>
    </row>
    <row r="387" spans="1:20" ht="84">
      <c r="A387" s="50" t="s">
        <v>191</v>
      </c>
      <c r="B387" s="15" t="s">
        <v>192</v>
      </c>
      <c r="C387" s="139" t="s">
        <v>0</v>
      </c>
      <c r="D387" s="139" t="s">
        <v>1</v>
      </c>
      <c r="E387" s="140" t="s">
        <v>297</v>
      </c>
      <c r="F387" s="140" t="s">
        <v>298</v>
      </c>
      <c r="G387" s="140" t="s">
        <v>299</v>
      </c>
      <c r="H387" s="140" t="s">
        <v>300</v>
      </c>
      <c r="I387" s="140" t="s">
        <v>301</v>
      </c>
      <c r="J387" s="141" t="s">
        <v>302</v>
      </c>
      <c r="K387" s="142" t="s">
        <v>303</v>
      </c>
      <c r="L387" s="143" t="s">
        <v>193</v>
      </c>
      <c r="M387" s="144" t="s">
        <v>304</v>
      </c>
      <c r="N387" s="145" t="s">
        <v>305</v>
      </c>
      <c r="O387" s="145" t="s">
        <v>256</v>
      </c>
      <c r="P387" s="145" t="s">
        <v>306</v>
      </c>
      <c r="Q387" s="145" t="s">
        <v>307</v>
      </c>
      <c r="R387" s="145" t="s">
        <v>308</v>
      </c>
      <c r="S387" s="145"/>
      <c r="T387" s="146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127</v>
      </c>
      <c r="B389" s="15">
        <v>10</v>
      </c>
      <c r="C389" s="14" t="s">
        <v>74</v>
      </c>
      <c r="D389" s="14" t="s">
        <v>18</v>
      </c>
      <c r="E389" s="13">
        <v>117</v>
      </c>
      <c r="F389" s="15" t="s">
        <v>309</v>
      </c>
      <c r="G389" s="15">
        <v>31</v>
      </c>
      <c r="H389" s="15">
        <v>9</v>
      </c>
      <c r="I389" s="15">
        <v>0</v>
      </c>
      <c r="J389" s="15">
        <f aca="true" t="shared" si="9" ref="J389:J394">(G389-H389-I389)</f>
        <v>22</v>
      </c>
      <c r="K389" s="47">
        <v>20</v>
      </c>
      <c r="L389" s="48">
        <v>2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10" t="s">
        <v>285</v>
      </c>
      <c r="V389" s="210" t="s">
        <v>293</v>
      </c>
      <c r="W389" s="210" t="s">
        <v>294</v>
      </c>
      <c r="X389" s="213" t="s">
        <v>295</v>
      </c>
      <c r="Y389" s="210" t="s">
        <v>296</v>
      </c>
    </row>
    <row r="390" spans="1:25" ht="15">
      <c r="A390" s="50">
        <v>128</v>
      </c>
      <c r="B390" s="106">
        <v>11</v>
      </c>
      <c r="C390" s="192" t="s">
        <v>13</v>
      </c>
      <c r="D390" s="192" t="s">
        <v>14</v>
      </c>
      <c r="E390" s="107">
        <v>205</v>
      </c>
      <c r="F390" s="106" t="s">
        <v>19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24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11"/>
      <c r="V390" s="211"/>
      <c r="W390" s="211"/>
      <c r="X390" s="214"/>
      <c r="Y390" s="211"/>
    </row>
    <row r="391" spans="1:25" ht="15">
      <c r="A391" s="50">
        <v>129</v>
      </c>
      <c r="B391" s="15">
        <v>12</v>
      </c>
      <c r="C391" s="104" t="s">
        <v>86</v>
      </c>
      <c r="D391" s="104" t="s">
        <v>51</v>
      </c>
      <c r="E391" s="13">
        <v>159</v>
      </c>
      <c r="F391" s="15" t="s">
        <v>19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11"/>
      <c r="V391" s="211"/>
      <c r="W391" s="211"/>
      <c r="X391" s="214"/>
      <c r="Y391" s="211"/>
    </row>
    <row r="392" spans="1:25" ht="15">
      <c r="A392" s="50">
        <v>130</v>
      </c>
      <c r="B392" s="15">
        <v>13</v>
      </c>
      <c r="C392" s="104" t="s">
        <v>101</v>
      </c>
      <c r="D392" s="104" t="s">
        <v>55</v>
      </c>
      <c r="E392" s="13">
        <v>193</v>
      </c>
      <c r="F392" s="15" t="s">
        <v>19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26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11"/>
      <c r="V392" s="211"/>
      <c r="W392" s="211"/>
      <c r="X392" s="214"/>
      <c r="Y392" s="211"/>
    </row>
    <row r="393" spans="1:25" ht="15">
      <c r="A393" s="50">
        <v>131</v>
      </c>
      <c r="B393" s="15">
        <v>14</v>
      </c>
      <c r="C393" s="104" t="s">
        <v>115</v>
      </c>
      <c r="D393" s="104" t="s">
        <v>17</v>
      </c>
      <c r="E393" s="13">
        <v>200</v>
      </c>
      <c r="F393" s="15" t="s">
        <v>319</v>
      </c>
      <c r="G393" s="15">
        <v>31</v>
      </c>
      <c r="H393" s="15">
        <v>5</v>
      </c>
      <c r="I393" s="15">
        <v>0</v>
      </c>
      <c r="J393" s="15">
        <f t="shared" si="9"/>
        <v>26</v>
      </c>
      <c r="K393" s="47">
        <v>24</v>
      </c>
      <c r="L393" s="48">
        <v>0</v>
      </c>
      <c r="M393" s="49">
        <v>0</v>
      </c>
      <c r="N393" s="50">
        <v>0</v>
      </c>
      <c r="O393" s="51">
        <v>2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11"/>
      <c r="V393" s="211"/>
      <c r="W393" s="211"/>
      <c r="X393" s="214"/>
      <c r="Y393" s="211"/>
    </row>
    <row r="394" spans="1:25" ht="15.75" thickBot="1">
      <c r="A394" s="50">
        <v>132</v>
      </c>
      <c r="B394" s="15">
        <v>15</v>
      </c>
      <c r="C394" s="104" t="s">
        <v>45</v>
      </c>
      <c r="D394" s="104" t="s">
        <v>46</v>
      </c>
      <c r="E394" s="13">
        <v>136</v>
      </c>
      <c r="F394" s="15" t="s">
        <v>47</v>
      </c>
      <c r="G394" s="15">
        <v>31</v>
      </c>
      <c r="H394" s="15">
        <v>5</v>
      </c>
      <c r="I394" s="15">
        <v>0</v>
      </c>
      <c r="J394" s="15">
        <f t="shared" si="9"/>
        <v>26</v>
      </c>
      <c r="K394" s="47">
        <v>26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12"/>
      <c r="V394" s="212"/>
      <c r="W394" s="212"/>
      <c r="X394" s="215"/>
      <c r="Y394" s="212"/>
    </row>
    <row r="395" spans="2:18" ht="15.75" thickBot="1">
      <c r="B395" s="64"/>
      <c r="C395" s="108"/>
      <c r="D395" s="109"/>
      <c r="E395" s="6"/>
      <c r="F395" s="6"/>
      <c r="G395" s="6"/>
      <c r="H395" s="6"/>
      <c r="I395" s="6"/>
      <c r="J395" s="6"/>
      <c r="K395" s="110"/>
      <c r="L395" s="42"/>
      <c r="M395" s="55"/>
      <c r="N395" s="56"/>
      <c r="O395" s="63"/>
      <c r="P395" s="63"/>
      <c r="Q395" s="63"/>
      <c r="R395" s="63"/>
    </row>
    <row r="396" spans="1:25" s="161" customFormat="1" ht="56.25" customHeight="1" thickBot="1">
      <c r="A396" s="150">
        <v>132</v>
      </c>
      <c r="B396" s="150">
        <v>15</v>
      </c>
      <c r="C396" s="208" t="s">
        <v>244</v>
      </c>
      <c r="D396" s="209"/>
      <c r="E396" s="170"/>
      <c r="J396" s="153">
        <f aca="true" t="shared" si="11" ref="J396:S396">SUM(J351:J394)</f>
        <v>362</v>
      </c>
      <c r="K396" s="154">
        <f t="shared" si="11"/>
        <v>324</v>
      </c>
      <c r="L396" s="155">
        <f t="shared" si="11"/>
        <v>31</v>
      </c>
      <c r="M396" s="155">
        <f t="shared" si="11"/>
        <v>0</v>
      </c>
      <c r="N396" s="155">
        <f t="shared" si="11"/>
        <v>2</v>
      </c>
      <c r="O396" s="155">
        <f t="shared" si="11"/>
        <v>2</v>
      </c>
      <c r="P396" s="155">
        <f t="shared" si="11"/>
        <v>0</v>
      </c>
      <c r="Q396" s="154">
        <f t="shared" si="11"/>
        <v>0</v>
      </c>
      <c r="R396" s="154">
        <f t="shared" si="11"/>
        <v>0</v>
      </c>
      <c r="S396" s="154">
        <f t="shared" si="11"/>
        <v>3</v>
      </c>
      <c r="T396" s="154"/>
      <c r="U396" s="157">
        <f>J396</f>
        <v>362</v>
      </c>
      <c r="V396" s="158">
        <f>L396+M396+N396+O396+P396</f>
        <v>35</v>
      </c>
      <c r="W396" s="118">
        <f>U396-V396</f>
        <v>327</v>
      </c>
      <c r="X396" s="159">
        <f>(U396-V396)/ABS(U396)</f>
        <v>0.9033149171270718</v>
      </c>
      <c r="Y396" s="160">
        <f>V396/U396%</f>
        <v>9.668508287292818</v>
      </c>
    </row>
    <row r="397" spans="1:25" s="111" customFormat="1" ht="15.75">
      <c r="A397" s="128"/>
      <c r="B397" s="128"/>
      <c r="C397" s="129"/>
      <c r="D397" s="130"/>
      <c r="E397" s="88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71"/>
      <c r="V397" s="171"/>
      <c r="W397" s="171"/>
      <c r="X397" s="172"/>
      <c r="Y397" s="173"/>
    </row>
    <row r="398" spans="1:21" s="2" customFormat="1" ht="15.75" thickBot="1">
      <c r="A398" s="3"/>
      <c r="B398" s="21"/>
      <c r="C398" s="42"/>
      <c r="D398" s="4"/>
      <c r="E398" s="93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32"/>
      <c r="C399" s="205" t="s">
        <v>262</v>
      </c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7"/>
    </row>
    <row r="400" spans="2:18" ht="18"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52"/>
      <c r="P400" s="52"/>
      <c r="Q400" s="52"/>
      <c r="R400" s="52"/>
    </row>
    <row r="401" spans="1:25" s="200" customFormat="1" ht="142.5">
      <c r="A401" s="194" t="s">
        <v>254</v>
      </c>
      <c r="B401" s="195" t="s">
        <v>255</v>
      </c>
      <c r="C401" s="195" t="s">
        <v>0</v>
      </c>
      <c r="D401" s="195" t="s">
        <v>1</v>
      </c>
      <c r="E401" s="195" t="s">
        <v>280</v>
      </c>
      <c r="F401" s="195" t="s">
        <v>281</v>
      </c>
      <c r="G401" s="195" t="s">
        <v>282</v>
      </c>
      <c r="H401" s="195" t="s">
        <v>283</v>
      </c>
      <c r="I401" s="195" t="s">
        <v>284</v>
      </c>
      <c r="J401" s="195" t="s">
        <v>285</v>
      </c>
      <c r="K401" s="193" t="s">
        <v>286</v>
      </c>
      <c r="L401" s="196" t="s">
        <v>287</v>
      </c>
      <c r="M401" s="197" t="s">
        <v>288</v>
      </c>
      <c r="N401" s="198" t="s">
        <v>289</v>
      </c>
      <c r="O401" s="198" t="s">
        <v>256</v>
      </c>
      <c r="P401" s="198" t="s">
        <v>290</v>
      </c>
      <c r="Q401" s="198" t="s">
        <v>291</v>
      </c>
      <c r="R401" s="198" t="s">
        <v>292</v>
      </c>
      <c r="S401" s="198"/>
      <c r="T401" s="198"/>
      <c r="U401" s="199" t="s">
        <v>285</v>
      </c>
      <c r="V401" s="194" t="s">
        <v>293</v>
      </c>
      <c r="W401" s="194" t="s">
        <v>294</v>
      </c>
      <c r="X401" s="194" t="s">
        <v>295</v>
      </c>
      <c r="Y401" s="194" t="s">
        <v>296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24" t="s">
        <v>271</v>
      </c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6"/>
      <c r="T403" s="162"/>
    </row>
    <row r="404" spans="1:20" ht="15.75">
      <c r="A404" s="56"/>
      <c r="B404" s="8"/>
      <c r="C404" s="169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</row>
    <row r="405" spans="1:20" ht="84">
      <c r="A405" s="50" t="s">
        <v>191</v>
      </c>
      <c r="B405" s="15" t="s">
        <v>192</v>
      </c>
      <c r="C405" s="139" t="s">
        <v>0</v>
      </c>
      <c r="D405" s="139" t="s">
        <v>1</v>
      </c>
      <c r="E405" s="140" t="s">
        <v>297</v>
      </c>
      <c r="F405" s="140" t="s">
        <v>298</v>
      </c>
      <c r="G405" s="140" t="s">
        <v>299</v>
      </c>
      <c r="H405" s="140" t="s">
        <v>300</v>
      </c>
      <c r="I405" s="140" t="s">
        <v>301</v>
      </c>
      <c r="J405" s="141" t="s">
        <v>302</v>
      </c>
      <c r="K405" s="142" t="s">
        <v>303</v>
      </c>
      <c r="L405" s="143" t="s">
        <v>193</v>
      </c>
      <c r="M405" s="144" t="s">
        <v>304</v>
      </c>
      <c r="N405" s="145" t="s">
        <v>305</v>
      </c>
      <c r="O405" s="145" t="s">
        <v>256</v>
      </c>
      <c r="P405" s="145" t="s">
        <v>306</v>
      </c>
      <c r="Q405" s="145" t="s">
        <v>307</v>
      </c>
      <c r="R405" s="145" t="s">
        <v>308</v>
      </c>
      <c r="S405" s="145"/>
      <c r="T405" s="146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133</v>
      </c>
      <c r="B407" s="15">
        <v>1</v>
      </c>
      <c r="C407" s="14" t="s">
        <v>245</v>
      </c>
      <c r="D407" s="14" t="s">
        <v>246</v>
      </c>
      <c r="E407" s="13"/>
      <c r="F407" s="13" t="s">
        <v>195</v>
      </c>
      <c r="G407" s="15">
        <v>31</v>
      </c>
      <c r="H407" s="15">
        <v>9</v>
      </c>
      <c r="I407" s="15">
        <v>0</v>
      </c>
      <c r="J407" s="15">
        <f>(G407-H407-I407)</f>
        <v>22</v>
      </c>
      <c r="K407" s="47">
        <v>22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6"/>
      <c r="G408" s="76"/>
      <c r="H408" s="76"/>
      <c r="I408" s="76"/>
      <c r="J408" s="76"/>
      <c r="N408" s="56"/>
      <c r="O408" s="52"/>
      <c r="P408" s="52"/>
      <c r="Q408" s="52"/>
      <c r="R408" s="52"/>
    </row>
    <row r="409" spans="3:20" ht="15.75" thickBot="1">
      <c r="C409" s="218" t="s">
        <v>247</v>
      </c>
      <c r="D409" s="219"/>
      <c r="E409" s="219"/>
      <c r="F409" s="219"/>
      <c r="G409" s="219"/>
      <c r="H409" s="219"/>
      <c r="I409" s="219"/>
      <c r="J409" s="219"/>
      <c r="K409" s="219"/>
      <c r="L409" s="219"/>
      <c r="M409" s="220"/>
      <c r="N409" s="220"/>
      <c r="O409" s="220"/>
      <c r="P409" s="220"/>
      <c r="Q409" s="220"/>
      <c r="R409" s="220"/>
      <c r="S409" s="221"/>
      <c r="T409" s="149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191</v>
      </c>
      <c r="B411" s="15" t="s">
        <v>192</v>
      </c>
      <c r="C411" s="139" t="s">
        <v>0</v>
      </c>
      <c r="D411" s="139" t="s">
        <v>1</v>
      </c>
      <c r="E411" s="140" t="s">
        <v>297</v>
      </c>
      <c r="F411" s="140" t="s">
        <v>298</v>
      </c>
      <c r="G411" s="140" t="s">
        <v>299</v>
      </c>
      <c r="H411" s="140" t="s">
        <v>300</v>
      </c>
      <c r="I411" s="140" t="s">
        <v>301</v>
      </c>
      <c r="J411" s="141" t="s">
        <v>302</v>
      </c>
      <c r="K411" s="142" t="s">
        <v>303</v>
      </c>
      <c r="L411" s="143" t="s">
        <v>193</v>
      </c>
      <c r="M411" s="144" t="s">
        <v>304</v>
      </c>
      <c r="N411" s="145" t="s">
        <v>305</v>
      </c>
      <c r="O411" s="145" t="s">
        <v>256</v>
      </c>
      <c r="P411" s="145" t="s">
        <v>306</v>
      </c>
      <c r="Q411" s="145" t="s">
        <v>307</v>
      </c>
      <c r="R411" s="145" t="s">
        <v>308</v>
      </c>
      <c r="S411" s="145"/>
      <c r="T411" s="146"/>
    </row>
    <row r="412" spans="2:18" ht="15">
      <c r="B412" s="8"/>
      <c r="C412" s="201" t="s">
        <v>320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134</v>
      </c>
      <c r="B413" s="15">
        <v>2</v>
      </c>
      <c r="C413" s="14" t="s">
        <v>65</v>
      </c>
      <c r="D413" s="14" t="s">
        <v>66</v>
      </c>
      <c r="E413" s="13">
        <v>299</v>
      </c>
      <c r="F413" s="15" t="s">
        <v>309</v>
      </c>
      <c r="G413" s="15">
        <v>31</v>
      </c>
      <c r="H413" s="15">
        <v>9</v>
      </c>
      <c r="I413" s="15">
        <v>0</v>
      </c>
      <c r="J413" s="15">
        <f>(G413-H413-I413)</f>
        <v>22</v>
      </c>
      <c r="K413" s="47">
        <v>20</v>
      </c>
      <c r="L413" s="48">
        <v>2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12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191</v>
      </c>
      <c r="B415" s="15" t="s">
        <v>192</v>
      </c>
      <c r="C415" s="139" t="s">
        <v>0</v>
      </c>
      <c r="D415" s="139" t="s">
        <v>1</v>
      </c>
      <c r="E415" s="140" t="s">
        <v>297</v>
      </c>
      <c r="F415" s="140" t="s">
        <v>298</v>
      </c>
      <c r="G415" s="140" t="s">
        <v>299</v>
      </c>
      <c r="H415" s="140" t="s">
        <v>300</v>
      </c>
      <c r="I415" s="140" t="s">
        <v>301</v>
      </c>
      <c r="J415" s="141" t="s">
        <v>302</v>
      </c>
      <c r="K415" s="142" t="s">
        <v>303</v>
      </c>
      <c r="L415" s="143" t="s">
        <v>193</v>
      </c>
      <c r="M415" s="144" t="s">
        <v>304</v>
      </c>
      <c r="N415" s="145" t="s">
        <v>305</v>
      </c>
      <c r="O415" s="145" t="s">
        <v>256</v>
      </c>
      <c r="P415" s="145" t="s">
        <v>306</v>
      </c>
      <c r="Q415" s="145" t="s">
        <v>307</v>
      </c>
      <c r="R415" s="145" t="s">
        <v>308</v>
      </c>
      <c r="S415" s="145"/>
      <c r="T415" s="146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135</v>
      </c>
      <c r="B417" s="87">
        <v>3</v>
      </c>
      <c r="C417" s="113" t="s">
        <v>20</v>
      </c>
      <c r="D417" s="114" t="s">
        <v>23</v>
      </c>
      <c r="E417" s="13">
        <v>538</v>
      </c>
      <c r="F417" s="13" t="s">
        <v>22</v>
      </c>
      <c r="G417" s="15">
        <v>31</v>
      </c>
      <c r="H417" s="15">
        <v>9</v>
      </c>
      <c r="I417" s="15">
        <v>0</v>
      </c>
      <c r="J417" s="15">
        <f>(G417-H417-I417)</f>
        <v>22</v>
      </c>
      <c r="K417" s="47">
        <v>22</v>
      </c>
      <c r="L417" s="48">
        <v>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136</v>
      </c>
      <c r="B418" s="15">
        <v>4</v>
      </c>
      <c r="C418" s="14" t="s">
        <v>156</v>
      </c>
      <c r="D418" s="14" t="s">
        <v>157</v>
      </c>
      <c r="E418" s="13">
        <v>104</v>
      </c>
      <c r="F418" s="15" t="s">
        <v>159</v>
      </c>
      <c r="G418" s="15">
        <v>31</v>
      </c>
      <c r="H418" s="15">
        <v>9</v>
      </c>
      <c r="I418" s="15">
        <v>0</v>
      </c>
      <c r="J418" s="15">
        <f>(G418-H418-I418)</f>
        <v>22</v>
      </c>
      <c r="K418" s="47">
        <v>22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137</v>
      </c>
      <c r="B419" s="15">
        <v>5</v>
      </c>
      <c r="C419" s="14" t="s">
        <v>158</v>
      </c>
      <c r="D419" s="14" t="s">
        <v>120</v>
      </c>
      <c r="E419" s="13">
        <v>123</v>
      </c>
      <c r="F419" s="15" t="s">
        <v>139</v>
      </c>
      <c r="G419" s="15">
        <v>31</v>
      </c>
      <c r="H419" s="15">
        <v>9</v>
      </c>
      <c r="I419" s="15">
        <v>0</v>
      </c>
      <c r="J419" s="15">
        <f>(G419-H419-I419)</f>
        <v>22</v>
      </c>
      <c r="K419" s="47">
        <v>22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08"/>
      <c r="D420" s="109"/>
      <c r="E420" s="6"/>
      <c r="F420" s="6"/>
      <c r="G420" s="6"/>
      <c r="H420" s="6"/>
      <c r="I420" s="6"/>
      <c r="J420" s="6"/>
      <c r="K420" s="110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18" t="s">
        <v>248</v>
      </c>
      <c r="D421" s="219"/>
      <c r="E421" s="219"/>
      <c r="F421" s="219"/>
      <c r="G421" s="219"/>
      <c r="H421" s="219"/>
      <c r="I421" s="219"/>
      <c r="J421" s="219"/>
      <c r="K421" s="219"/>
      <c r="L421" s="219"/>
      <c r="M421" s="220"/>
      <c r="N421" s="220"/>
      <c r="O421" s="220"/>
      <c r="P421" s="220"/>
      <c r="Q421" s="220"/>
      <c r="R421" s="220"/>
      <c r="S421" s="221"/>
      <c r="T421" s="149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191</v>
      </c>
      <c r="B423" s="15" t="s">
        <v>192</v>
      </c>
      <c r="C423" s="139" t="s">
        <v>0</v>
      </c>
      <c r="D423" s="139" t="s">
        <v>1</v>
      </c>
      <c r="E423" s="140" t="s">
        <v>297</v>
      </c>
      <c r="F423" s="140" t="s">
        <v>298</v>
      </c>
      <c r="G423" s="140" t="s">
        <v>299</v>
      </c>
      <c r="H423" s="140" t="s">
        <v>300</v>
      </c>
      <c r="I423" s="140" t="s">
        <v>301</v>
      </c>
      <c r="J423" s="141" t="s">
        <v>302</v>
      </c>
      <c r="K423" s="142" t="s">
        <v>303</v>
      </c>
      <c r="L423" s="143" t="s">
        <v>193</v>
      </c>
      <c r="M423" s="144" t="s">
        <v>304</v>
      </c>
      <c r="N423" s="145" t="s">
        <v>305</v>
      </c>
      <c r="O423" s="145" t="s">
        <v>256</v>
      </c>
      <c r="P423" s="145" t="s">
        <v>306</v>
      </c>
      <c r="Q423" s="145" t="s">
        <v>307</v>
      </c>
      <c r="R423" s="145" t="s">
        <v>308</v>
      </c>
      <c r="S423" s="145"/>
      <c r="T423" s="146"/>
    </row>
    <row r="424" spans="2:18" ht="15">
      <c r="B424" s="8"/>
      <c r="C424" s="201" t="s">
        <v>320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138</v>
      </c>
      <c r="B425" s="15">
        <v>6</v>
      </c>
      <c r="C425" s="14" t="s">
        <v>96</v>
      </c>
      <c r="D425" s="14" t="s">
        <v>100</v>
      </c>
      <c r="E425" s="13">
        <v>400</v>
      </c>
      <c r="F425" s="15" t="s">
        <v>27</v>
      </c>
      <c r="G425" s="15">
        <v>31</v>
      </c>
      <c r="H425" s="15">
        <v>9</v>
      </c>
      <c r="I425" s="15">
        <v>0</v>
      </c>
      <c r="J425" s="15">
        <f>(G425-H425-I425)</f>
        <v>22</v>
      </c>
      <c r="K425" s="47">
        <v>18</v>
      </c>
      <c r="L425" s="48">
        <v>3</v>
      </c>
      <c r="M425" s="49">
        <v>0</v>
      </c>
      <c r="N425" s="50">
        <v>0</v>
      </c>
      <c r="O425" s="51">
        <v>0</v>
      </c>
      <c r="P425" s="51">
        <v>1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139</v>
      </c>
      <c r="B427" s="87">
        <v>7</v>
      </c>
      <c r="C427" s="113" t="s">
        <v>145</v>
      </c>
      <c r="D427" s="114" t="s">
        <v>9</v>
      </c>
      <c r="E427" s="13">
        <v>538</v>
      </c>
      <c r="F427" s="13" t="s">
        <v>309</v>
      </c>
      <c r="G427" s="15">
        <v>31</v>
      </c>
      <c r="H427" s="15">
        <v>9</v>
      </c>
      <c r="I427" s="15">
        <v>0</v>
      </c>
      <c r="J427" s="15">
        <f>(G427-H427-I427)</f>
        <v>22</v>
      </c>
      <c r="K427" s="47">
        <v>16</v>
      </c>
      <c r="L427" s="48">
        <v>3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18" t="s">
        <v>249</v>
      </c>
      <c r="D429" s="219"/>
      <c r="E429" s="219"/>
      <c r="F429" s="219"/>
      <c r="G429" s="219"/>
      <c r="H429" s="219"/>
      <c r="I429" s="219"/>
      <c r="J429" s="219"/>
      <c r="K429" s="219"/>
      <c r="L429" s="219"/>
      <c r="M429" s="220"/>
      <c r="N429" s="220"/>
      <c r="O429" s="220"/>
      <c r="P429" s="220"/>
      <c r="Q429" s="220"/>
      <c r="R429" s="220"/>
      <c r="S429" s="221"/>
      <c r="T429" s="149"/>
      <c r="U429" s="210" t="s">
        <v>285</v>
      </c>
      <c r="V429" s="210" t="s">
        <v>293</v>
      </c>
      <c r="W429" s="210" t="s">
        <v>294</v>
      </c>
      <c r="X429" s="213" t="s">
        <v>295</v>
      </c>
      <c r="Y429" s="210" t="s">
        <v>296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11"/>
      <c r="V430" s="211"/>
      <c r="W430" s="211"/>
      <c r="X430" s="214"/>
      <c r="Y430" s="211"/>
    </row>
    <row r="431" spans="1:25" ht="84">
      <c r="A431" s="50" t="s">
        <v>191</v>
      </c>
      <c r="B431" s="15" t="s">
        <v>192</v>
      </c>
      <c r="C431" s="139" t="s">
        <v>0</v>
      </c>
      <c r="D431" s="139" t="s">
        <v>1</v>
      </c>
      <c r="E431" s="140" t="s">
        <v>297</v>
      </c>
      <c r="F431" s="140" t="s">
        <v>298</v>
      </c>
      <c r="G431" s="140" t="s">
        <v>299</v>
      </c>
      <c r="H431" s="140" t="s">
        <v>300</v>
      </c>
      <c r="I431" s="140" t="s">
        <v>301</v>
      </c>
      <c r="J431" s="141" t="s">
        <v>302</v>
      </c>
      <c r="K431" s="142" t="s">
        <v>303</v>
      </c>
      <c r="L431" s="143" t="s">
        <v>193</v>
      </c>
      <c r="M431" s="144" t="s">
        <v>304</v>
      </c>
      <c r="N431" s="145" t="s">
        <v>305</v>
      </c>
      <c r="O431" s="145" t="s">
        <v>256</v>
      </c>
      <c r="P431" s="145" t="s">
        <v>306</v>
      </c>
      <c r="Q431" s="145" t="s">
        <v>307</v>
      </c>
      <c r="R431" s="145" t="s">
        <v>308</v>
      </c>
      <c r="S431" s="145"/>
      <c r="T431" s="146"/>
      <c r="U431" s="211"/>
      <c r="V431" s="211"/>
      <c r="W431" s="211"/>
      <c r="X431" s="214"/>
      <c r="Y431" s="211"/>
    </row>
    <row r="432" spans="14:25" ht="15">
      <c r="N432" s="56"/>
      <c r="O432" s="52"/>
      <c r="P432" s="52"/>
      <c r="Q432" s="52"/>
      <c r="R432" s="52"/>
      <c r="U432" s="211"/>
      <c r="V432" s="211"/>
      <c r="W432" s="211"/>
      <c r="X432" s="214"/>
      <c r="Y432" s="211"/>
    </row>
    <row r="433" spans="1:25" ht="15">
      <c r="A433" s="50">
        <v>140</v>
      </c>
      <c r="B433" s="15">
        <v>8</v>
      </c>
      <c r="C433" s="14" t="s">
        <v>134</v>
      </c>
      <c r="D433" s="14" t="s">
        <v>135</v>
      </c>
      <c r="E433" s="13">
        <v>151</v>
      </c>
      <c r="F433" s="15" t="s">
        <v>5</v>
      </c>
      <c r="G433" s="15">
        <v>31</v>
      </c>
      <c r="H433" s="15">
        <v>9</v>
      </c>
      <c r="I433" s="15">
        <v>0</v>
      </c>
      <c r="J433" s="15">
        <f>(G433-H433-I433)</f>
        <v>22</v>
      </c>
      <c r="K433" s="47">
        <v>20</v>
      </c>
      <c r="L433" s="48">
        <v>1</v>
      </c>
      <c r="M433" s="49">
        <v>0</v>
      </c>
      <c r="N433" s="50">
        <v>1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11"/>
      <c r="V433" s="211"/>
      <c r="W433" s="211"/>
      <c r="X433" s="214"/>
      <c r="Y433" s="211"/>
    </row>
    <row r="434" spans="1:25" ht="15.75" thickBot="1">
      <c r="A434" s="50">
        <v>141</v>
      </c>
      <c r="B434" s="15">
        <v>9</v>
      </c>
      <c r="C434" s="104" t="s">
        <v>84</v>
      </c>
      <c r="D434" s="104" t="s">
        <v>70</v>
      </c>
      <c r="E434" s="13">
        <v>126</v>
      </c>
      <c r="F434" s="15" t="s">
        <v>85</v>
      </c>
      <c r="G434" s="15">
        <v>31</v>
      </c>
      <c r="H434" s="15">
        <v>9</v>
      </c>
      <c r="I434" s="15">
        <v>13</v>
      </c>
      <c r="J434" s="15">
        <f>(G434-H434-I434)</f>
        <v>9</v>
      </c>
      <c r="K434" s="47">
        <v>7</v>
      </c>
      <c r="L434" s="48">
        <v>1</v>
      </c>
      <c r="M434" s="49">
        <v>0</v>
      </c>
      <c r="N434" s="50">
        <v>0</v>
      </c>
      <c r="O434" s="51">
        <v>0</v>
      </c>
      <c r="P434" s="51">
        <v>0</v>
      </c>
      <c r="Q434" s="51">
        <v>1</v>
      </c>
      <c r="R434" s="51">
        <v>0</v>
      </c>
      <c r="S434" s="53">
        <f>J434-K434-L434-M434-N434-O434-P434-Q434</f>
        <v>0</v>
      </c>
      <c r="T434" s="69"/>
      <c r="U434" s="212"/>
      <c r="V434" s="212"/>
      <c r="W434" s="212"/>
      <c r="X434" s="215"/>
      <c r="Y434" s="212"/>
    </row>
    <row r="435" spans="1:20" ht="15">
      <c r="A435" s="50">
        <v>142</v>
      </c>
      <c r="B435" s="15">
        <v>10</v>
      </c>
      <c r="C435" s="14" t="s">
        <v>106</v>
      </c>
      <c r="D435" s="14" t="s">
        <v>107</v>
      </c>
      <c r="E435" s="13">
        <v>97</v>
      </c>
      <c r="F435" s="15" t="s">
        <v>32</v>
      </c>
      <c r="G435" s="15">
        <v>31</v>
      </c>
      <c r="H435" s="15">
        <v>9</v>
      </c>
      <c r="I435" s="15">
        <v>0</v>
      </c>
      <c r="J435" s="15">
        <f>(G435-H435-I435)</f>
        <v>22</v>
      </c>
      <c r="K435" s="47">
        <v>21</v>
      </c>
      <c r="L435" s="48">
        <v>1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61" customFormat="1" ht="56.25" customHeight="1" thickBot="1">
      <c r="A437" s="150">
        <v>142</v>
      </c>
      <c r="B437" s="150">
        <v>10</v>
      </c>
      <c r="C437" s="216" t="s">
        <v>250</v>
      </c>
      <c r="D437" s="217"/>
      <c r="E437" s="170"/>
      <c r="J437" s="153">
        <f aca="true" t="shared" si="12" ref="J437:S437">SUM(J402:J435)</f>
        <v>207</v>
      </c>
      <c r="K437" s="154">
        <f t="shared" si="12"/>
        <v>190</v>
      </c>
      <c r="L437" s="155">
        <f t="shared" si="12"/>
        <v>11</v>
      </c>
      <c r="M437" s="155">
        <f t="shared" si="12"/>
        <v>0</v>
      </c>
      <c r="N437" s="155">
        <f t="shared" si="12"/>
        <v>1</v>
      </c>
      <c r="O437" s="155">
        <f t="shared" si="12"/>
        <v>3</v>
      </c>
      <c r="P437" s="155">
        <f t="shared" si="12"/>
        <v>1</v>
      </c>
      <c r="Q437" s="154">
        <f t="shared" si="12"/>
        <v>1</v>
      </c>
      <c r="R437" s="154">
        <f t="shared" si="12"/>
        <v>0</v>
      </c>
      <c r="S437" s="154">
        <f t="shared" si="12"/>
        <v>0</v>
      </c>
      <c r="T437" s="154"/>
      <c r="U437" s="157">
        <f>J437</f>
        <v>207</v>
      </c>
      <c r="V437" s="158">
        <f>L437+M437+N437+O437+P437</f>
        <v>16</v>
      </c>
      <c r="W437" s="118">
        <f>U437-V437</f>
        <v>191</v>
      </c>
      <c r="X437" s="159">
        <f>(U437-V437)/ABS(U437)</f>
        <v>0.9227053140096618</v>
      </c>
      <c r="Y437" s="160">
        <f>V437/U437%</f>
        <v>7.729468599033817</v>
      </c>
    </row>
    <row r="438" spans="1:25" s="18" customFormat="1" ht="15.75">
      <c r="A438" s="128"/>
      <c r="B438" s="128"/>
      <c r="C438" s="129"/>
      <c r="D438" s="130"/>
      <c r="E438" s="88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71"/>
      <c r="V438" s="171"/>
      <c r="W438" s="171"/>
      <c r="X438" s="172"/>
      <c r="Y438" s="173"/>
    </row>
    <row r="439" ht="15.75" thickBot="1"/>
    <row r="440" spans="3:25" ht="27" thickBot="1">
      <c r="C440" s="205" t="s">
        <v>263</v>
      </c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7"/>
    </row>
    <row r="442" spans="1:25" s="200" customFormat="1" ht="142.5">
      <c r="A442" s="194" t="s">
        <v>254</v>
      </c>
      <c r="B442" s="195" t="s">
        <v>255</v>
      </c>
      <c r="C442" s="195" t="s">
        <v>0</v>
      </c>
      <c r="D442" s="195" t="s">
        <v>1</v>
      </c>
      <c r="E442" s="195" t="s">
        <v>280</v>
      </c>
      <c r="F442" s="195" t="s">
        <v>281</v>
      </c>
      <c r="G442" s="195" t="s">
        <v>282</v>
      </c>
      <c r="H442" s="195" t="s">
        <v>283</v>
      </c>
      <c r="I442" s="195" t="s">
        <v>284</v>
      </c>
      <c r="J442" s="195" t="s">
        <v>285</v>
      </c>
      <c r="K442" s="193" t="s">
        <v>286</v>
      </c>
      <c r="L442" s="196" t="s">
        <v>287</v>
      </c>
      <c r="M442" s="197" t="s">
        <v>288</v>
      </c>
      <c r="N442" s="198" t="s">
        <v>289</v>
      </c>
      <c r="O442" s="198" t="s">
        <v>256</v>
      </c>
      <c r="P442" s="198" t="s">
        <v>290</v>
      </c>
      <c r="Q442" s="198" t="s">
        <v>291</v>
      </c>
      <c r="R442" s="198" t="s">
        <v>292</v>
      </c>
      <c r="S442" s="198"/>
      <c r="T442" s="198"/>
      <c r="U442" s="199" t="s">
        <v>285</v>
      </c>
      <c r="V442" s="194" t="s">
        <v>293</v>
      </c>
      <c r="W442" s="194" t="s">
        <v>294</v>
      </c>
      <c r="X442" s="194" t="s">
        <v>295</v>
      </c>
      <c r="Y442" s="194" t="s">
        <v>296</v>
      </c>
    </row>
    <row r="443" spans="21:25" ht="15">
      <c r="U443" s="136"/>
      <c r="V443" s="136"/>
      <c r="W443" s="136"/>
      <c r="X443" s="137"/>
      <c r="Y443" s="136"/>
    </row>
    <row r="444" spans="3:18" ht="15.75" thickBot="1">
      <c r="C444" s="66"/>
      <c r="D444" s="80"/>
      <c r="E444" s="93"/>
      <c r="K444" s="44"/>
      <c r="L444" s="45"/>
      <c r="M444" s="55"/>
      <c r="N444" s="45"/>
      <c r="O444" s="45"/>
      <c r="P444" s="45"/>
      <c r="Q444" s="45"/>
      <c r="R444" s="45"/>
    </row>
    <row r="445" spans="1:25" s="116" customFormat="1" ht="56.25" customHeight="1" thickBot="1">
      <c r="A445" s="117">
        <v>142</v>
      </c>
      <c r="B445" s="115">
        <f>B82+B189+B261+B345+B396+B437</f>
        <v>142</v>
      </c>
      <c r="C445" s="208" t="s">
        <v>185</v>
      </c>
      <c r="D445" s="209"/>
      <c r="J445" s="183">
        <f aca="true" t="shared" si="13" ref="J445:S445">SUM(J45+J80+J189+J261+J345+J396+J437)</f>
        <v>3249</v>
      </c>
      <c r="K445" s="117">
        <f t="shared" si="13"/>
        <v>2824</v>
      </c>
      <c r="L445" s="184">
        <f t="shared" si="13"/>
        <v>280</v>
      </c>
      <c r="M445" s="184">
        <f t="shared" si="13"/>
        <v>54</v>
      </c>
      <c r="N445" s="184">
        <f t="shared" si="13"/>
        <v>18</v>
      </c>
      <c r="O445" s="184">
        <f t="shared" si="13"/>
        <v>25</v>
      </c>
      <c r="P445" s="184">
        <f t="shared" si="13"/>
        <v>42</v>
      </c>
      <c r="Q445" s="117">
        <f t="shared" si="13"/>
        <v>9</v>
      </c>
      <c r="R445" s="117">
        <f t="shared" si="13"/>
        <v>174</v>
      </c>
      <c r="S445" s="117">
        <f t="shared" si="13"/>
        <v>-3</v>
      </c>
      <c r="T445" s="117"/>
      <c r="U445" s="183">
        <f>J445</f>
        <v>3249</v>
      </c>
      <c r="V445" s="184">
        <f>L445+M445+N445+O445+P445</f>
        <v>419</v>
      </c>
      <c r="W445" s="117">
        <f>U445-V445</f>
        <v>2830</v>
      </c>
      <c r="X445" s="119">
        <f>(U445-V445)/ABS(U445)</f>
        <v>0.871037242228378</v>
      </c>
      <c r="Y445" s="120">
        <f>V445/U445%</f>
        <v>12.896275777162202</v>
      </c>
    </row>
    <row r="447" ht="15">
      <c r="C447" s="20" t="s">
        <v>264</v>
      </c>
    </row>
    <row r="448" spans="1:25" s="80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1"/>
      <c r="N448" s="19"/>
      <c r="O448" s="122"/>
      <c r="P448" s="122"/>
      <c r="Q448" s="122"/>
      <c r="R448" s="122"/>
      <c r="S448" s="56"/>
      <c r="T448" s="56"/>
      <c r="U448" s="75"/>
      <c r="V448" s="19"/>
      <c r="W448" s="19"/>
      <c r="X448" s="19"/>
      <c r="Y448" s="19"/>
    </row>
    <row r="449" spans="1:25" s="80" customFormat="1" ht="15">
      <c r="A449" s="56"/>
      <c r="B449" s="19"/>
      <c r="C449" s="66" t="s">
        <v>251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23"/>
      <c r="N449" s="19"/>
      <c r="O449" s="122"/>
      <c r="P449" s="122"/>
      <c r="Q449" s="122"/>
      <c r="R449" s="122"/>
      <c r="S449" s="56"/>
      <c r="T449" s="56"/>
      <c r="U449" s="75"/>
      <c r="V449" s="19"/>
      <c r="W449" s="19"/>
      <c r="X449" s="19"/>
      <c r="Y449" s="19"/>
    </row>
    <row r="450" spans="1:25" s="80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3"/>
      <c r="N450" s="19"/>
      <c r="O450" s="122"/>
      <c r="P450" s="122"/>
      <c r="Q450" s="122"/>
      <c r="R450" s="122"/>
      <c r="S450" s="56"/>
      <c r="T450" s="56"/>
      <c r="U450" s="75"/>
      <c r="V450" s="19"/>
      <c r="W450" s="19"/>
      <c r="X450" s="19"/>
      <c r="Y450" s="19"/>
    </row>
    <row r="451" ht="15">
      <c r="C451" s="20" t="s">
        <v>310</v>
      </c>
    </row>
    <row r="453" ht="15">
      <c r="C453" s="20" t="s">
        <v>252</v>
      </c>
    </row>
    <row r="455" ht="15">
      <c r="C455" s="20" t="s">
        <v>253</v>
      </c>
    </row>
  </sheetData>
  <mergeCells count="100">
    <mergeCell ref="Y429:Y434"/>
    <mergeCell ref="C437:D437"/>
    <mergeCell ref="C440:Y440"/>
    <mergeCell ref="C445:D445"/>
    <mergeCell ref="U429:U434"/>
    <mergeCell ref="V429:V434"/>
    <mergeCell ref="W429:W434"/>
    <mergeCell ref="X429:X434"/>
    <mergeCell ref="C403:S403"/>
    <mergeCell ref="C409:S409"/>
    <mergeCell ref="C421:S421"/>
    <mergeCell ref="C429:S429"/>
    <mergeCell ref="Y389:Y394"/>
    <mergeCell ref="C396:D396"/>
    <mergeCell ref="C399:Y399"/>
    <mergeCell ref="B400:N400"/>
    <mergeCell ref="U389:U394"/>
    <mergeCell ref="V389:V394"/>
    <mergeCell ref="W389:W394"/>
    <mergeCell ref="X389:X394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V338:V343"/>
    <mergeCell ref="W338:W343"/>
    <mergeCell ref="X338:X343"/>
    <mergeCell ref="Y338:Y343"/>
    <mergeCell ref="C325:S325"/>
    <mergeCell ref="C331:S331"/>
    <mergeCell ref="C338:S338"/>
    <mergeCell ref="U338:U343"/>
    <mergeCell ref="C268:S268"/>
    <mergeCell ref="C274:S274"/>
    <mergeCell ref="C305:S305"/>
    <mergeCell ref="C314:S314"/>
    <mergeCell ref="X251:X259"/>
    <mergeCell ref="Y251:Y259"/>
    <mergeCell ref="C261:D261"/>
    <mergeCell ref="C264:Y264"/>
    <mergeCell ref="C251:S251"/>
    <mergeCell ref="U251:U259"/>
    <mergeCell ref="V251:V259"/>
    <mergeCell ref="W251:W259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W183:W187"/>
    <mergeCell ref="X183:X187"/>
    <mergeCell ref="Y183:Y187"/>
    <mergeCell ref="C189:D189"/>
    <mergeCell ref="C171:S171"/>
    <mergeCell ref="C179:S179"/>
    <mergeCell ref="U183:U187"/>
    <mergeCell ref="V183:V187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90" r:id="rId1"/>
  <rowBreaks count="6" manualBreakCount="6">
    <brk id="84" max="255" man="1"/>
    <brk id="191" max="255" man="1"/>
    <brk id="261" max="255" man="1"/>
    <brk id="345" max="255" man="1"/>
    <brk id="396" max="255" man="1"/>
    <brk id="4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2011-07-06T07:36:59Z</cp:lastPrinted>
  <dcterms:created xsi:type="dcterms:W3CDTF">2009-08-03T10:46:43Z</dcterms:created>
  <dcterms:modified xsi:type="dcterms:W3CDTF">2011-07-06T10:07:37Z</dcterms:modified>
  <cp:category/>
  <cp:version/>
  <cp:contentType/>
  <cp:contentStatus/>
</cp:coreProperties>
</file>